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325" activeTab="0"/>
  </bookViews>
  <sheets>
    <sheet name="STR.1" sheetId="1" r:id="rId1"/>
    <sheet name="STR.2" sheetId="2" r:id="rId2"/>
    <sheet name="STR.3" sheetId="3" r:id="rId3"/>
    <sheet name="STR.4" sheetId="4" r:id="rId4"/>
    <sheet name="STR.5" sheetId="5" r:id="rId5"/>
    <sheet name="STR.6" sheetId="6" r:id="rId6"/>
  </sheets>
  <definedNames>
    <definedName name="_xlnm.Print_Area" localSheetId="0">'STR.1'!$A$1:$J$116</definedName>
  </definedNames>
  <calcPr fullCalcOnLoad="1"/>
</workbook>
</file>

<file path=xl/sharedStrings.xml><?xml version="1.0" encoding="utf-8"?>
<sst xmlns="http://schemas.openxmlformats.org/spreadsheetml/2006/main" count="235" uniqueCount="183">
  <si>
    <t>REDNI BROJ</t>
  </si>
  <si>
    <t>1.</t>
  </si>
  <si>
    <t>2.</t>
  </si>
  <si>
    <t>2.3.</t>
  </si>
  <si>
    <t>3.</t>
  </si>
  <si>
    <t>MATERIJAL ZA ČIŠĆENJE</t>
  </si>
  <si>
    <t>KONTO</t>
  </si>
  <si>
    <t>NAZIV</t>
  </si>
  <si>
    <t>OZNAKA  CPV</t>
  </si>
  <si>
    <t>UREDSKI MATERIJAL I OST.M. RASH</t>
  </si>
  <si>
    <t>PLANIRANA VRIJEDNOST SA  PDV-om</t>
  </si>
  <si>
    <t>PROCIJENJENA VRIJEDNOST  BEZ PDV-a</t>
  </si>
  <si>
    <t>22213000-6</t>
  </si>
  <si>
    <t>24513000-3</t>
  </si>
  <si>
    <t>PEDAGOŠKA DOKUMENTACIJA</t>
  </si>
  <si>
    <t>22450000-9</t>
  </si>
  <si>
    <t>SITAN INVENTAR</t>
  </si>
  <si>
    <t>USLUGE TELEFONA, POŠTE I PRIJEVOZA</t>
  </si>
  <si>
    <t>POŠTARINA</t>
  </si>
  <si>
    <t>64110000-0</t>
  </si>
  <si>
    <t>50532000-3</t>
  </si>
  <si>
    <t>74313000-6</t>
  </si>
  <si>
    <t>USLUGE PROMIDŽBE I INFORMIRANJA</t>
  </si>
  <si>
    <t>74422000-3</t>
  </si>
  <si>
    <t>TISAK, OGLASI, NATJEČAJI</t>
  </si>
  <si>
    <t>78100000-8</t>
  </si>
  <si>
    <t>KOMUNALNE USLUGE</t>
  </si>
  <si>
    <t>OPSKRBA VODOM</t>
  </si>
  <si>
    <t>65111000-4</t>
  </si>
  <si>
    <t>IZNOŠENJE I ODVOZ SMEĆA</t>
  </si>
  <si>
    <t>74744000-6</t>
  </si>
  <si>
    <t>DERATIZACIJA I DEZINSEKCIJA</t>
  </si>
  <si>
    <t>74721000-9</t>
  </si>
  <si>
    <t>OST.KOM.USL.- KOMUNALNE NAKNADE</t>
  </si>
  <si>
    <t>74800000-7</t>
  </si>
  <si>
    <t>ZDRAVSTVENE USLUGE</t>
  </si>
  <si>
    <t>85100000-0</t>
  </si>
  <si>
    <t>RAČUNALNE USLUGE</t>
  </si>
  <si>
    <t>ODRŽAVANJE RAČUNALNIH PROGRAMA</t>
  </si>
  <si>
    <t>OSTALE USLUGE</t>
  </si>
  <si>
    <t>GRAFIČKE, TISKARSKE USLUGE</t>
  </si>
  <si>
    <t>74831210-8</t>
  </si>
  <si>
    <t>74870000-8</t>
  </si>
  <si>
    <t>REPREZENTACIJA</t>
  </si>
  <si>
    <t>OSTALI NESPOM. RASHODI POSLOV.</t>
  </si>
  <si>
    <t>USLUGE PLATNOG PROMETA</t>
  </si>
  <si>
    <t>66110000-4</t>
  </si>
  <si>
    <t>2.4.</t>
  </si>
  <si>
    <t>RADNA I SPORTSKA ODJEĆA I OBUĆA</t>
  </si>
  <si>
    <t>USL.TEKUĆEG I INVEST. ODRŽAVANJA</t>
  </si>
  <si>
    <t>USL.TEK. I INVEST. ODRŽAV. - ŠKOLE</t>
  </si>
  <si>
    <t>OST. USL.- NADZOR ZAŠTITE NA RADU (Ingatest i ostalo)</t>
  </si>
  <si>
    <t>MATERIJAL ZA HIGIJENSKE POTREBE I NJEGU</t>
  </si>
  <si>
    <t>UKUPNO ENERGIJA</t>
  </si>
  <si>
    <t>ČLANARINE</t>
  </si>
  <si>
    <t>Ravnatelj:</t>
  </si>
  <si>
    <t>PROCIJENJ. VRIJED.   bez PDV-a</t>
  </si>
  <si>
    <t>PLANIRANA VRIJED.  sa  PDV-om</t>
  </si>
  <si>
    <t>USL. ČUVANJA IMOVINE</t>
  </si>
  <si>
    <t xml:space="preserve">UREDSKI MATERIJAL </t>
  </si>
  <si>
    <t>1.1.</t>
  </si>
  <si>
    <t>SLUŽBENA PUTOVANJA</t>
  </si>
  <si>
    <t>Dnevnice za sl. put u zemlji</t>
  </si>
  <si>
    <t>Nakn.za smještaj na sl.putu u zemlji</t>
  </si>
  <si>
    <t>Nakn.za prijevoz na sl. putu u zemlji</t>
  </si>
  <si>
    <t>1.2.</t>
  </si>
  <si>
    <t>STRUČNO USAVRŠAVANJE ZAPOL.</t>
  </si>
  <si>
    <t>Seminari, savjetovanja i simpoziji</t>
  </si>
  <si>
    <t>80422200-1</t>
  </si>
  <si>
    <t>80422200-2</t>
  </si>
  <si>
    <t>80422200-3</t>
  </si>
  <si>
    <t>RASHODI ZA MATERIJAL I ENERGIJU</t>
  </si>
  <si>
    <t>2.1.</t>
  </si>
  <si>
    <t>2.1.1.</t>
  </si>
  <si>
    <t>2.1.2.</t>
  </si>
  <si>
    <t>2.1.3.</t>
  </si>
  <si>
    <t>2.1.4.</t>
  </si>
  <si>
    <t>2.1.5.</t>
  </si>
  <si>
    <t>2.1.6.</t>
  </si>
  <si>
    <t xml:space="preserve">                                                         NAKNADE TROŠKOVA ZAPOSLENIMA</t>
  </si>
  <si>
    <t>2.4.1.</t>
  </si>
  <si>
    <t>2.4.2.</t>
  </si>
  <si>
    <t>2.4.3.</t>
  </si>
  <si>
    <t>2.5.</t>
  </si>
  <si>
    <t>2.6.</t>
  </si>
  <si>
    <t>RASHODI ZA USLUGE</t>
  </si>
  <si>
    <t>3.1.</t>
  </si>
  <si>
    <t>3.2.</t>
  </si>
  <si>
    <t>3.3.</t>
  </si>
  <si>
    <t>3.4.</t>
  </si>
  <si>
    <t>3.6.</t>
  </si>
  <si>
    <t>4.</t>
  </si>
  <si>
    <t>4.1.</t>
  </si>
  <si>
    <t>4.2.</t>
  </si>
  <si>
    <t>4.3.</t>
  </si>
  <si>
    <t>3.8.</t>
  </si>
  <si>
    <t>3.9.</t>
  </si>
  <si>
    <t>5.</t>
  </si>
  <si>
    <t>5.1.</t>
  </si>
  <si>
    <t>OSTALI NESPOMENUTI RASHODI POSLOV.</t>
  </si>
  <si>
    <t>OSTALI FINANCIJSKI RASHODI</t>
  </si>
  <si>
    <t>09310000-5</t>
  </si>
  <si>
    <t>MAT. I DIJEL. ZA TEK. ODRŽAV. ŠKOLE</t>
  </si>
  <si>
    <t>MAT. I DIJEL. ZA TEK. I INV. ODRŽAVANJE</t>
  </si>
  <si>
    <t>MAT. I DIJEL. ZA TEK. ODRŽ. OPREME</t>
  </si>
  <si>
    <t>OSTALI MAT. I DIJEL. ZA TEK. ODRŽ.</t>
  </si>
  <si>
    <t>ZDRAVSTVENI PREGLED DJELATNIKA</t>
  </si>
  <si>
    <t>79713000-5</t>
  </si>
  <si>
    <t>55300000-3</t>
  </si>
  <si>
    <t>98100000-4</t>
  </si>
  <si>
    <t>98200000-1</t>
  </si>
  <si>
    <t>VRSTA POSTUKA NABAVE</t>
  </si>
  <si>
    <t>31000000-6</t>
  </si>
  <si>
    <t>34351100-3</t>
  </si>
  <si>
    <t>USLUGE TELEFONA I INTERNETA</t>
  </si>
  <si>
    <t>3.7.</t>
  </si>
  <si>
    <t>PREDMET NABAVE</t>
  </si>
  <si>
    <t>EVIDENCIJSKI BR. NABAVE</t>
  </si>
  <si>
    <t>jednostavna nabava</t>
  </si>
  <si>
    <t>2.3.1.</t>
  </si>
  <si>
    <t>4.2.1.</t>
  </si>
  <si>
    <t>4.1.1.</t>
  </si>
  <si>
    <t>4.3.1.</t>
  </si>
  <si>
    <t xml:space="preserve">INTELEKTUALNE USLUGE </t>
  </si>
  <si>
    <t>44100000-1</t>
  </si>
  <si>
    <t>64200000-8</t>
  </si>
  <si>
    <t>50000000-5</t>
  </si>
  <si>
    <t>OSTALE INTELEKTUALNE USLUGE</t>
  </si>
  <si>
    <t>98390000-3</t>
  </si>
  <si>
    <t>_________________</t>
  </si>
  <si>
    <t>1.1.1.</t>
  </si>
  <si>
    <t>1.1.2.</t>
  </si>
  <si>
    <t>1.1.3.</t>
  </si>
  <si>
    <t>80522000-9</t>
  </si>
  <si>
    <t>1.2.1.</t>
  </si>
  <si>
    <t>2.5.1.</t>
  </si>
  <si>
    <t>2.6.1.</t>
  </si>
  <si>
    <t>3.1.1.</t>
  </si>
  <si>
    <t>3.1.2.</t>
  </si>
  <si>
    <t>3.2.1.</t>
  </si>
  <si>
    <t>3.2.2.</t>
  </si>
  <si>
    <t>3.2.3.</t>
  </si>
  <si>
    <t>3.3.1</t>
  </si>
  <si>
    <t>3.3.2.</t>
  </si>
  <si>
    <t>3.4.1.</t>
  </si>
  <si>
    <t>3.4.2.</t>
  </si>
  <si>
    <t>3.4.3.</t>
  </si>
  <si>
    <t>3.4.4.</t>
  </si>
  <si>
    <t>3.6.1.</t>
  </si>
  <si>
    <t>3.7.1.</t>
  </si>
  <si>
    <t>3.8.1.</t>
  </si>
  <si>
    <t>3.9.1.</t>
  </si>
  <si>
    <t>3.9.2.</t>
  </si>
  <si>
    <t>3.9.3.</t>
  </si>
  <si>
    <t>LITERATURA- (ČASOPISI I ŠKOLSKE KNJIGE)</t>
  </si>
  <si>
    <t>TUZEMNE ČLANARINE</t>
  </si>
  <si>
    <t>OSTALI NESPOM. RASHODI  POSLOV.</t>
  </si>
  <si>
    <t>2.6.2.</t>
  </si>
  <si>
    <t>ZAŠTITNA OBUĆA</t>
  </si>
  <si>
    <t>RADNA ODJEĆA</t>
  </si>
  <si>
    <t>18830000-6</t>
  </si>
  <si>
    <t>18110000-3</t>
  </si>
  <si>
    <t>3.8.2.</t>
  </si>
  <si>
    <t>72267000-4</t>
  </si>
  <si>
    <t>72600000-6</t>
  </si>
  <si>
    <t>ELEKTRIČNA ENERGIJA</t>
  </si>
  <si>
    <t>30192000-1</t>
  </si>
  <si>
    <t>ELEKTR. MEDIJI  (HTV pretpl.)</t>
  </si>
  <si>
    <t xml:space="preserve"> PLANA NABAVE ZA 2019. g.             </t>
  </si>
  <si>
    <t>3.8.3.</t>
  </si>
  <si>
    <t>IZRADA WEB STRANICE</t>
  </si>
  <si>
    <t>72413000-8</t>
  </si>
  <si>
    <t>KOMERCIJALNO TRGOVAČKAA ŠKOLA SPLIT</t>
  </si>
  <si>
    <t>OSTALI MAT. ZA POTREBE RED.POSL.</t>
  </si>
  <si>
    <t>LOŽ ULJE</t>
  </si>
  <si>
    <t xml:space="preserve">USL.TEK. I INVEST. ODRŽAV. - OPREME   </t>
  </si>
  <si>
    <t>3.4.5.</t>
  </si>
  <si>
    <t>DIMNJAČARSKE USLUGE</t>
  </si>
  <si>
    <t>ODRŽAVANJE RAČUNALNE OPREME</t>
  </si>
  <si>
    <t>Split, 18.12.2018.</t>
  </si>
  <si>
    <t>Urbroj:2181-70-01-18-01</t>
  </si>
  <si>
    <t>Klasa: 602-03/18-01/157</t>
  </si>
  <si>
    <t>Velimir Ćurčija ,dip.oec.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</si>
</sst>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  <numFmt numFmtId="165" formatCode="0.0"/>
    <numFmt numFmtId="166" formatCode="#,##0.00\ &quot;kn&quot;"/>
  </numFmts>
  <fonts count="5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34" borderId="0" xfId="0" applyFill="1" applyAlignment="1">
      <alignment/>
    </xf>
    <xf numFmtId="4" fontId="5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3" fillId="35" borderId="10" xfId="0" applyFont="1" applyFill="1" applyBorder="1" applyAlignment="1">
      <alignment horizontal="center"/>
    </xf>
    <xf numFmtId="4" fontId="0" fillId="35" borderId="10" xfId="0" applyNumberFormat="1" applyFont="1" applyFill="1" applyBorder="1" applyAlignment="1">
      <alignment horizontal="right"/>
    </xf>
    <xf numFmtId="0" fontId="0" fillId="35" borderId="10" xfId="0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 vertical="center" wrapText="1"/>
    </xf>
    <xf numFmtId="4" fontId="0" fillId="35" borderId="10" xfId="0" applyNumberFormat="1" applyFill="1" applyBorder="1" applyAlignment="1">
      <alignment horizontal="right" vertical="center" wrapText="1"/>
    </xf>
    <xf numFmtId="49" fontId="0" fillId="35" borderId="10" xfId="0" applyNumberFormat="1" applyFont="1" applyFill="1" applyBorder="1" applyAlignment="1">
      <alignment horizontal="center"/>
    </xf>
    <xf numFmtId="4" fontId="0" fillId="35" borderId="10" xfId="0" applyNumberFormat="1" applyFont="1" applyFill="1" applyBorder="1" applyAlignment="1">
      <alignment/>
    </xf>
    <xf numFmtId="4" fontId="0" fillId="35" borderId="10" xfId="0" applyNumberFormat="1" applyFont="1" applyFill="1" applyBorder="1" applyAlignment="1">
      <alignment horizontal="right"/>
    </xf>
    <xf numFmtId="0" fontId="5" fillId="35" borderId="10" xfId="0" applyFont="1" applyFill="1" applyBorder="1" applyAlignment="1">
      <alignment/>
    </xf>
    <xf numFmtId="4" fontId="5" fillId="35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35" borderId="10" xfId="0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5" fillId="35" borderId="10" xfId="0" applyFont="1" applyFill="1" applyBorder="1" applyAlignment="1">
      <alignment horizontal="left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9" fillId="36" borderId="0" xfId="0" applyFont="1" applyFill="1" applyAlignment="1">
      <alignment/>
    </xf>
    <xf numFmtId="0" fontId="6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49" fillId="37" borderId="0" xfId="0" applyFont="1" applyFill="1" applyAlignment="1">
      <alignment/>
    </xf>
    <xf numFmtId="4" fontId="5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4" fontId="3" fillId="35" borderId="10" xfId="0" applyNumberFormat="1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/>
    </xf>
    <xf numFmtId="0" fontId="51" fillId="35" borderId="10" xfId="0" applyFont="1" applyFill="1" applyBorder="1" applyAlignment="1">
      <alignment/>
    </xf>
    <xf numFmtId="4" fontId="50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49" fillId="35" borderId="10" xfId="0" applyFont="1" applyFill="1" applyBorder="1" applyAlignment="1">
      <alignment/>
    </xf>
    <xf numFmtId="0" fontId="52" fillId="35" borderId="0" xfId="0" applyFont="1" applyFill="1" applyAlignment="1">
      <alignment/>
    </xf>
    <xf numFmtId="0" fontId="49" fillId="35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16" fontId="3" fillId="35" borderId="10" xfId="0" applyNumberFormat="1" applyFont="1" applyFill="1" applyBorder="1" applyAlignment="1">
      <alignment horizontal="center"/>
    </xf>
    <xf numFmtId="4" fontId="3" fillId="35" borderId="10" xfId="0" applyNumberFormat="1" applyFont="1" applyFill="1" applyBorder="1" applyAlignment="1">
      <alignment horizontal="right"/>
    </xf>
    <xf numFmtId="16" fontId="0" fillId="35" borderId="10" xfId="0" applyNumberFormat="1" applyFont="1" applyFill="1" applyBorder="1" applyAlignment="1">
      <alignment horizontal="center"/>
    </xf>
    <xf numFmtId="4" fontId="0" fillId="35" borderId="10" xfId="0" applyNumberFormat="1" applyFill="1" applyBorder="1" applyAlignment="1">
      <alignment horizontal="right"/>
    </xf>
    <xf numFmtId="4" fontId="3" fillId="35" borderId="10" xfId="0" applyNumberFormat="1" applyFont="1" applyFill="1" applyBorder="1" applyAlignment="1">
      <alignment horizontal="left"/>
    </xf>
    <xf numFmtId="4" fontId="0" fillId="35" borderId="10" xfId="0" applyNumberFormat="1" applyFill="1" applyBorder="1" applyAlignment="1">
      <alignment/>
    </xf>
    <xf numFmtId="14" fontId="3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 horizontal="left" vertical="center" wrapText="1"/>
    </xf>
    <xf numFmtId="0" fontId="49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4" fontId="49" fillId="35" borderId="10" xfId="0" applyNumberFormat="1" applyFont="1" applyFill="1" applyBorder="1" applyAlignment="1">
      <alignment/>
    </xf>
    <xf numFmtId="49" fontId="5" fillId="35" borderId="10" xfId="0" applyNumberFormat="1" applyFont="1" applyFill="1" applyBorder="1" applyAlignment="1">
      <alignment horizontal="center"/>
    </xf>
    <xf numFmtId="4" fontId="5" fillId="35" borderId="10" xfId="0" applyNumberFormat="1" applyFont="1" applyFill="1" applyBorder="1" applyAlignment="1">
      <alignment horizontal="right"/>
    </xf>
    <xf numFmtId="4" fontId="0" fillId="35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35" borderId="0" xfId="0" applyFill="1" applyBorder="1" applyAlignment="1">
      <alignment/>
    </xf>
    <xf numFmtId="0" fontId="0" fillId="0" borderId="0" xfId="0" applyFont="1" applyBorder="1" applyAlignment="1">
      <alignment/>
    </xf>
    <xf numFmtId="14" fontId="5" fillId="35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vertical="center" wrapText="1"/>
    </xf>
    <xf numFmtId="43" fontId="3" fillId="38" borderId="10" xfId="0" applyNumberFormat="1" applyFont="1" applyFill="1" applyBorder="1" applyAlignment="1">
      <alignment horizontal="center" vertical="center" wrapText="1"/>
    </xf>
    <xf numFmtId="43" fontId="3" fillId="38" borderId="10" xfId="0" applyNumberFormat="1" applyFont="1" applyFill="1" applyBorder="1" applyAlignment="1">
      <alignment horizontal="right" vertical="center" wrapText="1"/>
    </xf>
    <xf numFmtId="0" fontId="0" fillId="38" borderId="10" xfId="0" applyFill="1" applyBorder="1" applyAlignment="1">
      <alignment horizontal="center" vertical="center" wrapText="1"/>
    </xf>
    <xf numFmtId="0" fontId="52" fillId="38" borderId="0" xfId="0" applyFont="1" applyFill="1" applyAlignment="1">
      <alignment/>
    </xf>
    <xf numFmtId="0" fontId="0" fillId="38" borderId="0" xfId="0" applyFill="1" applyAlignment="1">
      <alignment/>
    </xf>
    <xf numFmtId="0" fontId="6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4" fontId="6" fillId="38" borderId="10" xfId="0" applyNumberFormat="1" applyFont="1" applyFill="1" applyBorder="1" applyAlignment="1">
      <alignment/>
    </xf>
    <xf numFmtId="0" fontId="0" fillId="38" borderId="10" xfId="0" applyFill="1" applyBorder="1" applyAlignment="1">
      <alignment horizontal="center"/>
    </xf>
    <xf numFmtId="4" fontId="6" fillId="38" borderId="10" xfId="0" applyNumberFormat="1" applyFont="1" applyFill="1" applyBorder="1" applyAlignment="1">
      <alignment horizontal="right"/>
    </xf>
    <xf numFmtId="0" fontId="0" fillId="38" borderId="10" xfId="0" applyFont="1" applyFill="1" applyBorder="1" applyAlignment="1">
      <alignment horizontal="center"/>
    </xf>
    <xf numFmtId="0" fontId="6" fillId="38" borderId="10" xfId="0" applyFont="1" applyFill="1" applyBorder="1" applyAlignment="1">
      <alignment/>
    </xf>
    <xf numFmtId="4" fontId="3" fillId="38" borderId="10" xfId="0" applyNumberFormat="1" applyFont="1" applyFill="1" applyBorder="1" applyAlignment="1">
      <alignment/>
    </xf>
    <xf numFmtId="4" fontId="3" fillId="38" borderId="10" xfId="0" applyNumberFormat="1" applyFont="1" applyFill="1" applyBorder="1" applyAlignment="1">
      <alignment horizontal="right"/>
    </xf>
    <xf numFmtId="49" fontId="3" fillId="38" borderId="10" xfId="0" applyNumberFormat="1" applyFont="1" applyFill="1" applyBorder="1" applyAlignment="1">
      <alignment horizontal="center" vertical="center" wrapText="1"/>
    </xf>
    <xf numFmtId="4" fontId="3" fillId="38" borderId="10" xfId="0" applyNumberFormat="1" applyFont="1" applyFill="1" applyBorder="1" applyAlignment="1">
      <alignment horizontal="right" vertical="center" wrapText="1"/>
    </xf>
    <xf numFmtId="0" fontId="3" fillId="38" borderId="10" xfId="0" applyFont="1" applyFill="1" applyBorder="1" applyAlignment="1">
      <alignment horizontal="left" vertical="center" wrapText="1"/>
    </xf>
    <xf numFmtId="4" fontId="51" fillId="35" borderId="10" xfId="0" applyNumberFormat="1" applyFont="1" applyFill="1" applyBorder="1" applyAlignment="1">
      <alignment/>
    </xf>
    <xf numFmtId="16" fontId="5" fillId="35" borderId="10" xfId="0" applyNumberFormat="1" applyFont="1" applyFill="1" applyBorder="1" applyAlignment="1">
      <alignment horizontal="center"/>
    </xf>
    <xf numFmtId="4" fontId="0" fillId="35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view="pageBreakPreview" zoomScaleSheetLayoutView="100" zoomScalePageLayoutView="0" workbookViewId="0" topLeftCell="A81">
      <selection activeCell="E84" sqref="E84"/>
    </sheetView>
  </sheetViews>
  <sheetFormatPr defaultColWidth="9.140625" defaultRowHeight="12.75"/>
  <cols>
    <col min="1" max="1" width="12.421875" style="0" customWidth="1"/>
    <col min="2" max="2" width="13.57421875" style="0" customWidth="1"/>
    <col min="3" max="3" width="37.8515625" style="0" customWidth="1"/>
    <col min="4" max="4" width="17.00390625" style="0" customWidth="1"/>
    <col min="5" max="5" width="17.421875" style="0" customWidth="1"/>
    <col min="6" max="6" width="21.28125" style="0" customWidth="1"/>
    <col min="7" max="7" width="18.140625" style="0" customWidth="1"/>
  </cols>
  <sheetData>
    <row r="1" ht="2.25" customHeight="1">
      <c r="A1" s="3"/>
    </row>
    <row r="2" spans="1:2" ht="15">
      <c r="A2" s="3"/>
      <c r="B2" s="21" t="s">
        <v>172</v>
      </c>
    </row>
    <row r="3" ht="12.75">
      <c r="B3" s="21" t="s">
        <v>181</v>
      </c>
    </row>
    <row r="4" ht="12.75">
      <c r="B4" s="21" t="s">
        <v>180</v>
      </c>
    </row>
    <row r="5" ht="12.75">
      <c r="B5" s="21" t="s">
        <v>179</v>
      </c>
    </row>
    <row r="6" spans="1:6" ht="20.25" customHeight="1">
      <c r="A6" s="95" t="s">
        <v>168</v>
      </c>
      <c r="B6" s="95"/>
      <c r="C6" s="95"/>
      <c r="D6" s="95"/>
      <c r="E6" s="95"/>
      <c r="F6" s="95"/>
    </row>
    <row r="7" spans="1:6" ht="17.25" customHeight="1" hidden="1">
      <c r="A7" s="95"/>
      <c r="B7" s="95"/>
      <c r="C7" s="95"/>
      <c r="D7" s="95"/>
      <c r="E7" s="95"/>
      <c r="F7" s="95"/>
    </row>
    <row r="8" spans="1:6" ht="21" customHeight="1" hidden="1">
      <c r="A8" s="8"/>
      <c r="B8" s="8"/>
      <c r="C8" s="8"/>
      <c r="D8" s="8"/>
      <c r="E8" s="8"/>
      <c r="F8" s="8"/>
    </row>
    <row r="9" spans="1:7" ht="36.75" customHeight="1">
      <c r="A9" s="39" t="s">
        <v>117</v>
      </c>
      <c r="B9" s="39" t="s">
        <v>6</v>
      </c>
      <c r="C9" s="39" t="s">
        <v>116</v>
      </c>
      <c r="D9" s="39" t="s">
        <v>56</v>
      </c>
      <c r="E9" s="39" t="s">
        <v>57</v>
      </c>
      <c r="F9" s="39" t="s">
        <v>8</v>
      </c>
      <c r="G9" s="49" t="s">
        <v>111</v>
      </c>
    </row>
    <row r="10" spans="1:9" s="76" customFormat="1" ht="27" customHeight="1">
      <c r="A10" s="70" t="s">
        <v>1</v>
      </c>
      <c r="B10" s="71">
        <v>321</v>
      </c>
      <c r="C10" s="71" t="s">
        <v>79</v>
      </c>
      <c r="D10" s="72">
        <f aca="true" t="shared" si="0" ref="D10:D24">E10/1.25</f>
        <v>52000</v>
      </c>
      <c r="E10" s="73">
        <f>SUM(E11,E15)</f>
        <v>65000</v>
      </c>
      <c r="F10" s="74"/>
      <c r="G10" s="74"/>
      <c r="H10" s="75"/>
      <c r="I10" s="75"/>
    </row>
    <row r="11" spans="1:10" s="34" customFormat="1" ht="21" customHeight="1">
      <c r="A11" s="40" t="s">
        <v>60</v>
      </c>
      <c r="B11" s="40">
        <v>3211</v>
      </c>
      <c r="C11" s="41" t="s">
        <v>61</v>
      </c>
      <c r="D11" s="42">
        <f t="shared" si="0"/>
        <v>47200</v>
      </c>
      <c r="E11" s="42">
        <f>SUM(E12:E14)</f>
        <v>59000</v>
      </c>
      <c r="F11" s="40"/>
      <c r="G11" s="46"/>
      <c r="H11" s="47"/>
      <c r="I11" s="47"/>
      <c r="J11" s="48"/>
    </row>
    <row r="12" spans="1:9" s="29" customFormat="1" ht="21" customHeight="1">
      <c r="A12" s="68" t="s">
        <v>130</v>
      </c>
      <c r="B12" s="32">
        <v>32111</v>
      </c>
      <c r="C12" s="13" t="s">
        <v>62</v>
      </c>
      <c r="D12" s="35">
        <f>E12/1.25</f>
        <v>19200</v>
      </c>
      <c r="E12" s="35">
        <v>24000</v>
      </c>
      <c r="F12" s="32" t="s">
        <v>68</v>
      </c>
      <c r="G12" s="60" t="s">
        <v>118</v>
      </c>
      <c r="H12" s="47"/>
      <c r="I12" s="47"/>
    </row>
    <row r="13" spans="1:9" s="29" customFormat="1" ht="21" customHeight="1">
      <c r="A13" s="32" t="s">
        <v>131</v>
      </c>
      <c r="B13" s="32">
        <v>32113</v>
      </c>
      <c r="C13" s="13" t="s">
        <v>63</v>
      </c>
      <c r="D13" s="35">
        <f t="shared" si="0"/>
        <v>10400</v>
      </c>
      <c r="E13" s="35">
        <v>13000</v>
      </c>
      <c r="F13" s="32" t="s">
        <v>69</v>
      </c>
      <c r="G13" s="60" t="s">
        <v>118</v>
      </c>
      <c r="H13" s="47"/>
      <c r="I13" s="47"/>
    </row>
    <row r="14" spans="1:9" s="29" customFormat="1" ht="21" customHeight="1">
      <c r="A14" s="32" t="s">
        <v>132</v>
      </c>
      <c r="B14" s="32">
        <v>32115</v>
      </c>
      <c r="C14" s="13" t="s">
        <v>64</v>
      </c>
      <c r="D14" s="35">
        <f t="shared" si="0"/>
        <v>17600</v>
      </c>
      <c r="E14" s="35">
        <v>22000</v>
      </c>
      <c r="F14" s="32" t="s">
        <v>70</v>
      </c>
      <c r="G14" s="60" t="s">
        <v>118</v>
      </c>
      <c r="H14" s="47"/>
      <c r="I14" s="47"/>
    </row>
    <row r="15" spans="1:10" s="33" customFormat="1" ht="21" customHeight="1">
      <c r="A15" s="31" t="s">
        <v>65</v>
      </c>
      <c r="B15" s="31">
        <v>3213</v>
      </c>
      <c r="C15" s="43" t="s">
        <v>66</v>
      </c>
      <c r="D15" s="23">
        <f t="shared" si="0"/>
        <v>4800</v>
      </c>
      <c r="E15" s="23">
        <f>SUM(E16)</f>
        <v>6000</v>
      </c>
      <c r="F15" s="31"/>
      <c r="G15" s="45"/>
      <c r="H15" s="47"/>
      <c r="I15" s="47"/>
      <c r="J15" s="29"/>
    </row>
    <row r="16" spans="1:9" s="29" customFormat="1" ht="21" customHeight="1">
      <c r="A16" s="32" t="s">
        <v>134</v>
      </c>
      <c r="B16" s="32">
        <v>32131</v>
      </c>
      <c r="C16" s="13" t="s">
        <v>67</v>
      </c>
      <c r="D16" s="35">
        <f t="shared" si="0"/>
        <v>4800</v>
      </c>
      <c r="E16" s="35">
        <v>6000</v>
      </c>
      <c r="F16" s="32" t="s">
        <v>133</v>
      </c>
      <c r="G16" s="12" t="s">
        <v>118</v>
      </c>
      <c r="H16" s="47"/>
      <c r="I16" s="47"/>
    </row>
    <row r="17" spans="1:9" s="76" customFormat="1" ht="21" customHeight="1">
      <c r="A17" s="77" t="s">
        <v>2</v>
      </c>
      <c r="B17" s="77">
        <v>322</v>
      </c>
      <c r="C17" s="78" t="s">
        <v>71</v>
      </c>
      <c r="D17" s="79">
        <f t="shared" si="0"/>
        <v>232000</v>
      </c>
      <c r="E17" s="79">
        <f>SUM(E18,E25,E28,E32,E34)</f>
        <v>290000</v>
      </c>
      <c r="F17" s="77"/>
      <c r="G17" s="80"/>
      <c r="H17" s="75"/>
      <c r="I17" s="75"/>
    </row>
    <row r="18" spans="1:10" ht="20.25" customHeight="1">
      <c r="A18" s="9" t="s">
        <v>72</v>
      </c>
      <c r="B18" s="9">
        <v>3221</v>
      </c>
      <c r="C18" s="43" t="s">
        <v>9</v>
      </c>
      <c r="D18" s="44">
        <f t="shared" si="0"/>
        <v>45600</v>
      </c>
      <c r="E18" s="44">
        <f>SUM(E19:E24)</f>
        <v>57000</v>
      </c>
      <c r="F18" s="11"/>
      <c r="G18" s="11"/>
      <c r="H18" s="47"/>
      <c r="I18" s="47"/>
      <c r="J18" s="29"/>
    </row>
    <row r="19" spans="1:10" s="30" customFormat="1" ht="20.25" customHeight="1">
      <c r="A19" s="59" t="s">
        <v>73</v>
      </c>
      <c r="B19" s="59">
        <v>32211</v>
      </c>
      <c r="C19" s="46" t="s">
        <v>59</v>
      </c>
      <c r="D19" s="61">
        <f t="shared" si="0"/>
        <v>23200</v>
      </c>
      <c r="E19" s="89">
        <v>29000</v>
      </c>
      <c r="F19" s="59" t="s">
        <v>166</v>
      </c>
      <c r="G19" s="59" t="s">
        <v>118</v>
      </c>
      <c r="H19" s="47"/>
      <c r="I19" s="47"/>
      <c r="J19" s="48"/>
    </row>
    <row r="20" spans="1:10" ht="18" customHeight="1">
      <c r="A20" s="62" t="s">
        <v>74</v>
      </c>
      <c r="B20" s="32">
        <v>32212</v>
      </c>
      <c r="C20" s="19" t="s">
        <v>154</v>
      </c>
      <c r="D20" s="35">
        <f t="shared" si="0"/>
        <v>4000</v>
      </c>
      <c r="E20" s="23">
        <v>5000</v>
      </c>
      <c r="F20" s="12" t="s">
        <v>12</v>
      </c>
      <c r="G20" s="59" t="s">
        <v>118</v>
      </c>
      <c r="H20" s="29"/>
      <c r="I20" s="29"/>
      <c r="J20" s="29"/>
    </row>
    <row r="21" spans="1:7" ht="19.5" customHeight="1">
      <c r="A21" s="32" t="s">
        <v>75</v>
      </c>
      <c r="B21" s="32">
        <v>32214</v>
      </c>
      <c r="C21" s="19" t="s">
        <v>5</v>
      </c>
      <c r="D21" s="35">
        <f t="shared" si="0"/>
        <v>4800</v>
      </c>
      <c r="E21" s="23">
        <v>6000</v>
      </c>
      <c r="F21" s="12" t="s">
        <v>13</v>
      </c>
      <c r="G21" s="59" t="s">
        <v>118</v>
      </c>
    </row>
    <row r="22" spans="1:7" ht="18.75" customHeight="1">
      <c r="A22" s="32" t="s">
        <v>76</v>
      </c>
      <c r="B22" s="32">
        <v>32216</v>
      </c>
      <c r="C22" s="19" t="s">
        <v>52</v>
      </c>
      <c r="D22" s="35">
        <f t="shared" si="0"/>
        <v>4000</v>
      </c>
      <c r="E22" s="23">
        <v>5000</v>
      </c>
      <c r="F22" s="11" t="s">
        <v>13</v>
      </c>
      <c r="G22" s="59" t="s">
        <v>118</v>
      </c>
    </row>
    <row r="23" spans="1:7" ht="18.75" customHeight="1">
      <c r="A23" s="90" t="s">
        <v>77</v>
      </c>
      <c r="B23" s="32">
        <v>32217</v>
      </c>
      <c r="C23" s="19" t="s">
        <v>14</v>
      </c>
      <c r="D23" s="35">
        <v>4000</v>
      </c>
      <c r="E23" s="23">
        <v>5000</v>
      </c>
      <c r="F23" s="11"/>
      <c r="G23" s="59"/>
    </row>
    <row r="24" spans="1:7" ht="18.75" customHeight="1">
      <c r="A24" s="12" t="s">
        <v>78</v>
      </c>
      <c r="B24" s="12">
        <v>32219</v>
      </c>
      <c r="C24" s="13" t="s">
        <v>173</v>
      </c>
      <c r="D24" s="18">
        <f t="shared" si="0"/>
        <v>5600</v>
      </c>
      <c r="E24" s="51">
        <v>7000</v>
      </c>
      <c r="F24" s="12" t="s">
        <v>15</v>
      </c>
      <c r="G24" s="12" t="s">
        <v>118</v>
      </c>
    </row>
    <row r="25" spans="1:7" ht="18" customHeight="1">
      <c r="A25" s="9" t="s">
        <v>3</v>
      </c>
      <c r="B25" s="12">
        <v>3223</v>
      </c>
      <c r="C25" s="54" t="s">
        <v>53</v>
      </c>
      <c r="D25" s="44">
        <f aca="true" t="shared" si="1" ref="D25:D31">E25/1.25</f>
        <v>153600</v>
      </c>
      <c r="E25" s="51">
        <f>SUM(E26:E27)</f>
        <v>192000</v>
      </c>
      <c r="F25" s="11"/>
      <c r="G25" s="11"/>
    </row>
    <row r="26" spans="1:7" ht="18" customHeight="1">
      <c r="A26" s="12" t="s">
        <v>119</v>
      </c>
      <c r="B26" s="12">
        <v>32231</v>
      </c>
      <c r="C26" s="91" t="s">
        <v>165</v>
      </c>
      <c r="D26" s="44">
        <f>E26/1.25</f>
        <v>77600</v>
      </c>
      <c r="E26" s="51">
        <v>97000</v>
      </c>
      <c r="F26" s="11"/>
      <c r="G26" s="11"/>
    </row>
    <row r="27" spans="1:7" ht="18" customHeight="1">
      <c r="A27" s="16" t="s">
        <v>119</v>
      </c>
      <c r="B27" s="12">
        <v>32232</v>
      </c>
      <c r="C27" s="19" t="s">
        <v>174</v>
      </c>
      <c r="D27" s="17">
        <f t="shared" si="1"/>
        <v>76000</v>
      </c>
      <c r="E27" s="17">
        <v>95000</v>
      </c>
      <c r="F27" s="11" t="s">
        <v>101</v>
      </c>
      <c r="G27" s="12" t="s">
        <v>118</v>
      </c>
    </row>
    <row r="28" spans="1:7" ht="18.75" customHeight="1">
      <c r="A28" s="50" t="s">
        <v>47</v>
      </c>
      <c r="B28" s="11">
        <v>3224</v>
      </c>
      <c r="C28" s="43" t="s">
        <v>103</v>
      </c>
      <c r="D28" s="44">
        <f t="shared" si="1"/>
        <v>28000</v>
      </c>
      <c r="E28" s="51">
        <f>SUM(E29:E31)</f>
        <v>35000</v>
      </c>
      <c r="F28" s="11"/>
      <c r="G28" s="2"/>
    </row>
    <row r="29" spans="1:7" ht="18.75" customHeight="1">
      <c r="A29" s="16" t="s">
        <v>80</v>
      </c>
      <c r="B29" s="12">
        <v>32241</v>
      </c>
      <c r="C29" s="19" t="s">
        <v>102</v>
      </c>
      <c r="D29" s="55">
        <f t="shared" si="1"/>
        <v>8000</v>
      </c>
      <c r="E29" s="18">
        <v>10000</v>
      </c>
      <c r="F29" s="11" t="s">
        <v>124</v>
      </c>
      <c r="G29" s="5" t="s">
        <v>118</v>
      </c>
    </row>
    <row r="30" spans="1:7" ht="18.75" customHeight="1">
      <c r="A30" s="16" t="s">
        <v>81</v>
      </c>
      <c r="B30" s="11">
        <v>32242</v>
      </c>
      <c r="C30" s="19" t="s">
        <v>104</v>
      </c>
      <c r="D30" s="55">
        <f t="shared" si="1"/>
        <v>19200</v>
      </c>
      <c r="E30" s="20">
        <v>24000</v>
      </c>
      <c r="F30" s="11" t="s">
        <v>112</v>
      </c>
      <c r="G30" s="5" t="s">
        <v>118</v>
      </c>
    </row>
    <row r="31" spans="1:7" ht="18.75" customHeight="1">
      <c r="A31" s="16" t="s">
        <v>82</v>
      </c>
      <c r="B31" s="9">
        <v>32244</v>
      </c>
      <c r="C31" s="19" t="s">
        <v>105</v>
      </c>
      <c r="D31" s="55">
        <f t="shared" si="1"/>
        <v>800</v>
      </c>
      <c r="E31" s="18">
        <v>1000</v>
      </c>
      <c r="F31" s="11" t="s">
        <v>112</v>
      </c>
      <c r="G31" s="5" t="s">
        <v>118</v>
      </c>
    </row>
    <row r="32" spans="1:7" ht="18" customHeight="1">
      <c r="A32" s="9" t="s">
        <v>83</v>
      </c>
      <c r="B32" s="12">
        <v>3225</v>
      </c>
      <c r="C32" s="43" t="s">
        <v>16</v>
      </c>
      <c r="D32" s="51">
        <f aca="true" t="shared" si="2" ref="D32:D40">E32/1.25</f>
        <v>2400</v>
      </c>
      <c r="E32" s="51">
        <f>SUM(E33)</f>
        <v>3000</v>
      </c>
      <c r="G32" s="11"/>
    </row>
    <row r="33" spans="1:7" ht="18" customHeight="1">
      <c r="A33" s="12" t="s">
        <v>135</v>
      </c>
      <c r="B33" s="9">
        <v>32251</v>
      </c>
      <c r="C33" s="19" t="s">
        <v>16</v>
      </c>
      <c r="D33" s="18">
        <f>E33/1.25</f>
        <v>2400</v>
      </c>
      <c r="E33" s="18">
        <v>3000</v>
      </c>
      <c r="F33" s="11" t="s">
        <v>113</v>
      </c>
      <c r="G33" s="12" t="s">
        <v>118</v>
      </c>
    </row>
    <row r="34" spans="1:7" ht="18.75" customHeight="1">
      <c r="A34" s="9" t="s">
        <v>84</v>
      </c>
      <c r="B34" s="12">
        <v>32271</v>
      </c>
      <c r="C34" s="43" t="s">
        <v>48</v>
      </c>
      <c r="D34" s="24">
        <f t="shared" si="2"/>
        <v>2400</v>
      </c>
      <c r="E34" s="24">
        <f>SUM(E35:E36)</f>
        <v>3000</v>
      </c>
      <c r="F34" s="11"/>
      <c r="G34" s="11"/>
    </row>
    <row r="35" spans="1:7" ht="18.75" customHeight="1">
      <c r="A35" s="12" t="s">
        <v>136</v>
      </c>
      <c r="B35" s="12">
        <v>32271</v>
      </c>
      <c r="C35" s="19" t="s">
        <v>158</v>
      </c>
      <c r="D35" s="63">
        <f>E35/1.25</f>
        <v>1200</v>
      </c>
      <c r="E35" s="63">
        <v>1500</v>
      </c>
      <c r="F35" s="12" t="s">
        <v>160</v>
      </c>
      <c r="G35" s="12" t="s">
        <v>118</v>
      </c>
    </row>
    <row r="36" spans="1:7" ht="18.75" customHeight="1">
      <c r="A36" s="12" t="s">
        <v>157</v>
      </c>
      <c r="B36" s="92">
        <v>32271</v>
      </c>
      <c r="C36" s="19" t="s">
        <v>159</v>
      </c>
      <c r="D36" s="20">
        <f t="shared" si="2"/>
        <v>1200</v>
      </c>
      <c r="E36" s="20">
        <v>1500</v>
      </c>
      <c r="F36" s="12" t="s">
        <v>161</v>
      </c>
      <c r="G36" s="12" t="s">
        <v>118</v>
      </c>
    </row>
    <row r="37" spans="1:7" s="76" customFormat="1" ht="18.75" customHeight="1">
      <c r="A37" s="70" t="s">
        <v>4</v>
      </c>
      <c r="B37" s="70">
        <v>323</v>
      </c>
      <c r="C37" s="78" t="s">
        <v>85</v>
      </c>
      <c r="D37" s="81">
        <f t="shared" si="2"/>
        <v>144000</v>
      </c>
      <c r="E37" s="81">
        <f>SUM(E38,E41,E45,E48,E54,E56,E58,E62)</f>
        <v>180000</v>
      </c>
      <c r="F37" s="82"/>
      <c r="G37" s="80"/>
    </row>
    <row r="38" spans="1:7" ht="18.75" customHeight="1">
      <c r="A38" s="9" t="s">
        <v>86</v>
      </c>
      <c r="B38" s="9">
        <v>3231</v>
      </c>
      <c r="C38" s="43" t="s">
        <v>17</v>
      </c>
      <c r="D38" s="51">
        <f t="shared" si="2"/>
        <v>15200</v>
      </c>
      <c r="E38" s="51">
        <f>SUM(E39:E40)</f>
        <v>19000</v>
      </c>
      <c r="F38" s="11"/>
      <c r="G38" s="11"/>
    </row>
    <row r="39" spans="1:7" ht="18.75" customHeight="1">
      <c r="A39" s="52" t="s">
        <v>137</v>
      </c>
      <c r="B39" s="12">
        <v>32311</v>
      </c>
      <c r="C39" s="19" t="s">
        <v>114</v>
      </c>
      <c r="D39" s="20">
        <f t="shared" si="2"/>
        <v>12000</v>
      </c>
      <c r="E39" s="10">
        <v>15000</v>
      </c>
      <c r="F39" s="11" t="s">
        <v>125</v>
      </c>
      <c r="G39" s="12" t="s">
        <v>118</v>
      </c>
    </row>
    <row r="40" spans="1:7" ht="18.75" customHeight="1">
      <c r="A40" s="12" t="s">
        <v>138</v>
      </c>
      <c r="B40" s="14">
        <v>32313</v>
      </c>
      <c r="C40" s="19" t="s">
        <v>18</v>
      </c>
      <c r="D40" s="20">
        <f t="shared" si="2"/>
        <v>3200</v>
      </c>
      <c r="E40" s="10">
        <v>4000</v>
      </c>
      <c r="F40" s="11" t="s">
        <v>19</v>
      </c>
      <c r="G40" s="12" t="s">
        <v>118</v>
      </c>
    </row>
    <row r="41" spans="1:7" ht="18" customHeight="1">
      <c r="A41" s="56" t="s">
        <v>87</v>
      </c>
      <c r="B41" s="36">
        <v>3232</v>
      </c>
      <c r="C41" s="37" t="s">
        <v>49</v>
      </c>
      <c r="D41" s="38">
        <f>E41/1.25</f>
        <v>22800</v>
      </c>
      <c r="E41" s="38">
        <f>SUM(E42:E44)</f>
        <v>28500</v>
      </c>
      <c r="F41" s="22"/>
      <c r="G41" s="2"/>
    </row>
    <row r="42" spans="1:7" ht="18.75" customHeight="1">
      <c r="A42" s="28" t="s">
        <v>139</v>
      </c>
      <c r="B42" s="22">
        <v>32321</v>
      </c>
      <c r="C42" s="27" t="s">
        <v>50</v>
      </c>
      <c r="D42" s="15">
        <f>E42/1.25</f>
        <v>8000</v>
      </c>
      <c r="E42" s="15">
        <v>10000</v>
      </c>
      <c r="F42" s="22" t="s">
        <v>126</v>
      </c>
      <c r="G42" s="5" t="s">
        <v>118</v>
      </c>
    </row>
    <row r="43" spans="1:7" ht="12.75">
      <c r="A43" s="28" t="s">
        <v>140</v>
      </c>
      <c r="B43" s="12">
        <v>32322</v>
      </c>
      <c r="C43" s="27" t="s">
        <v>175</v>
      </c>
      <c r="D43" s="15">
        <f>E43/1.25</f>
        <v>10800</v>
      </c>
      <c r="E43" s="15">
        <v>13500</v>
      </c>
      <c r="F43" s="14" t="s">
        <v>20</v>
      </c>
      <c r="G43" s="5" t="s">
        <v>118</v>
      </c>
    </row>
    <row r="44" spans="1:7" ht="24">
      <c r="A44" s="16" t="s">
        <v>141</v>
      </c>
      <c r="B44" s="12">
        <v>32329</v>
      </c>
      <c r="C44" s="57" t="s">
        <v>51</v>
      </c>
      <c r="D44" s="55">
        <f aca="true" t="shared" si="3" ref="D44:D53">E44/1.25</f>
        <v>4000</v>
      </c>
      <c r="E44" s="55">
        <v>5000</v>
      </c>
      <c r="F44" s="11" t="s">
        <v>21</v>
      </c>
      <c r="G44" s="5" t="s">
        <v>118</v>
      </c>
    </row>
    <row r="45" spans="1:7" ht="18.75" customHeight="1">
      <c r="A45" s="9" t="s">
        <v>88</v>
      </c>
      <c r="B45" s="9">
        <v>3233</v>
      </c>
      <c r="C45" s="44" t="s">
        <v>22</v>
      </c>
      <c r="D45" s="51">
        <f t="shared" si="3"/>
        <v>4000</v>
      </c>
      <c r="E45" s="51">
        <f>SUM(E46:E47)</f>
        <v>5000</v>
      </c>
      <c r="F45" s="11"/>
      <c r="G45" s="2"/>
    </row>
    <row r="46" spans="1:7" ht="21" customHeight="1">
      <c r="A46" s="16" t="s">
        <v>142</v>
      </c>
      <c r="B46" s="11">
        <v>32332</v>
      </c>
      <c r="C46" s="57" t="s">
        <v>167</v>
      </c>
      <c r="D46" s="55">
        <f t="shared" si="3"/>
        <v>800</v>
      </c>
      <c r="E46" s="53">
        <v>1000</v>
      </c>
      <c r="F46" s="11" t="s">
        <v>23</v>
      </c>
      <c r="G46" s="5" t="s">
        <v>118</v>
      </c>
    </row>
    <row r="47" spans="1:7" ht="18" customHeight="1">
      <c r="A47" s="16" t="s">
        <v>143</v>
      </c>
      <c r="B47" s="12">
        <v>32332</v>
      </c>
      <c r="C47" s="19" t="s">
        <v>24</v>
      </c>
      <c r="D47" s="55">
        <f t="shared" si="3"/>
        <v>3200</v>
      </c>
      <c r="E47" s="53">
        <v>4000</v>
      </c>
      <c r="F47" s="11" t="s">
        <v>25</v>
      </c>
      <c r="G47" s="5" t="s">
        <v>118</v>
      </c>
    </row>
    <row r="48" spans="1:7" ht="18" customHeight="1">
      <c r="A48" s="9" t="s">
        <v>89</v>
      </c>
      <c r="B48" s="9">
        <v>3234</v>
      </c>
      <c r="C48" s="43" t="s">
        <v>26</v>
      </c>
      <c r="D48" s="51">
        <f t="shared" si="3"/>
        <v>48800</v>
      </c>
      <c r="E48" s="51">
        <f>SUM(E49:E53)</f>
        <v>61000</v>
      </c>
      <c r="F48" s="11"/>
      <c r="G48" s="2"/>
    </row>
    <row r="49" spans="1:7" ht="18" customHeight="1">
      <c r="A49" s="16" t="s">
        <v>144</v>
      </c>
      <c r="B49" s="11">
        <v>32341</v>
      </c>
      <c r="C49" s="19" t="s">
        <v>27</v>
      </c>
      <c r="D49" s="55">
        <f t="shared" si="3"/>
        <v>24000</v>
      </c>
      <c r="E49" s="53">
        <v>30000</v>
      </c>
      <c r="F49" s="11" t="s">
        <v>28</v>
      </c>
      <c r="G49" s="5" t="s">
        <v>118</v>
      </c>
    </row>
    <row r="50" spans="1:7" ht="18" customHeight="1">
      <c r="A50" s="16" t="s">
        <v>145</v>
      </c>
      <c r="B50" s="11">
        <v>32342</v>
      </c>
      <c r="C50" s="19" t="s">
        <v>29</v>
      </c>
      <c r="D50" s="55">
        <f t="shared" si="3"/>
        <v>8000</v>
      </c>
      <c r="E50" s="53">
        <v>10000</v>
      </c>
      <c r="F50" s="11" t="s">
        <v>30</v>
      </c>
      <c r="G50" s="5" t="s">
        <v>118</v>
      </c>
    </row>
    <row r="51" spans="1:7" ht="18.75" customHeight="1">
      <c r="A51" s="16" t="s">
        <v>146</v>
      </c>
      <c r="B51" s="11">
        <v>32343</v>
      </c>
      <c r="C51" s="19" t="s">
        <v>31</v>
      </c>
      <c r="D51" s="55">
        <f t="shared" si="3"/>
        <v>2400</v>
      </c>
      <c r="E51" s="53">
        <v>3000</v>
      </c>
      <c r="F51" s="11" t="s">
        <v>32</v>
      </c>
      <c r="G51" s="5" t="s">
        <v>118</v>
      </c>
    </row>
    <row r="52" spans="1:7" ht="18.75" customHeight="1">
      <c r="A52" s="16" t="s">
        <v>147</v>
      </c>
      <c r="B52" s="11">
        <v>32344</v>
      </c>
      <c r="C52" s="19" t="s">
        <v>177</v>
      </c>
      <c r="D52" s="55">
        <f t="shared" si="3"/>
        <v>2400</v>
      </c>
      <c r="E52" s="53">
        <v>3000</v>
      </c>
      <c r="F52" s="11"/>
      <c r="G52" s="5"/>
    </row>
    <row r="53" spans="1:7" ht="18" customHeight="1">
      <c r="A53" s="16" t="s">
        <v>176</v>
      </c>
      <c r="B53" s="12">
        <v>32349</v>
      </c>
      <c r="C53" s="19" t="s">
        <v>33</v>
      </c>
      <c r="D53" s="55">
        <f t="shared" si="3"/>
        <v>12000</v>
      </c>
      <c r="E53" s="53">
        <v>15000</v>
      </c>
      <c r="F53" s="11" t="s">
        <v>34</v>
      </c>
      <c r="G53" s="5" t="s">
        <v>118</v>
      </c>
    </row>
    <row r="54" spans="1:7" ht="18.75" customHeight="1">
      <c r="A54" s="9" t="s">
        <v>90</v>
      </c>
      <c r="B54" s="9">
        <v>3236</v>
      </c>
      <c r="C54" s="43" t="s">
        <v>35</v>
      </c>
      <c r="D54" s="38">
        <f>E54/1.25</f>
        <v>12000</v>
      </c>
      <c r="E54" s="38">
        <v>15000</v>
      </c>
      <c r="F54" s="22"/>
      <c r="G54" s="2"/>
    </row>
    <row r="55" spans="1:7" ht="18.75" customHeight="1">
      <c r="A55" s="12" t="s">
        <v>148</v>
      </c>
      <c r="B55" s="9">
        <v>32361</v>
      </c>
      <c r="C55" s="27" t="s">
        <v>106</v>
      </c>
      <c r="D55" s="15">
        <f>E55/1.25</f>
        <v>12000</v>
      </c>
      <c r="E55" s="15">
        <v>15000</v>
      </c>
      <c r="F55" s="14" t="s">
        <v>36</v>
      </c>
      <c r="G55" s="5" t="s">
        <v>118</v>
      </c>
    </row>
    <row r="56" spans="1:7" ht="18.75" customHeight="1">
      <c r="A56" s="9" t="s">
        <v>115</v>
      </c>
      <c r="B56" s="11">
        <v>3237</v>
      </c>
      <c r="C56" s="58" t="s">
        <v>123</v>
      </c>
      <c r="D56" s="38">
        <f>E56/1.25</f>
        <v>2800</v>
      </c>
      <c r="E56" s="38">
        <v>3500</v>
      </c>
      <c r="F56" s="36"/>
      <c r="G56" s="69"/>
    </row>
    <row r="57" spans="1:7" ht="18.75" customHeight="1">
      <c r="A57" s="12" t="s">
        <v>149</v>
      </c>
      <c r="B57" s="12">
        <v>32379</v>
      </c>
      <c r="C57" s="27" t="s">
        <v>127</v>
      </c>
      <c r="D57" s="15">
        <f>E57/1.25</f>
        <v>2400</v>
      </c>
      <c r="E57" s="15">
        <v>3000</v>
      </c>
      <c r="F57" s="14" t="s">
        <v>128</v>
      </c>
      <c r="G57" s="5" t="s">
        <v>118</v>
      </c>
    </row>
    <row r="58" spans="1:7" ht="18.75" customHeight="1">
      <c r="A58" s="9" t="s">
        <v>95</v>
      </c>
      <c r="B58" s="12">
        <v>32389</v>
      </c>
      <c r="C58" s="44" t="s">
        <v>37</v>
      </c>
      <c r="D58" s="51">
        <f aca="true" t="shared" si="4" ref="D58:D71">E58/1.25</f>
        <v>31200</v>
      </c>
      <c r="E58" s="51">
        <f>SUM(E59:E60:E61)</f>
        <v>39000</v>
      </c>
      <c r="F58" s="11"/>
      <c r="G58" s="2"/>
    </row>
    <row r="59" spans="1:7" s="21" customFormat="1" ht="18.75" customHeight="1">
      <c r="A59" s="12" t="s">
        <v>150</v>
      </c>
      <c r="B59" s="11">
        <v>32389</v>
      </c>
      <c r="C59" s="35" t="s">
        <v>178</v>
      </c>
      <c r="D59" s="18">
        <f>E59/1.25</f>
        <v>16000</v>
      </c>
      <c r="E59" s="18">
        <v>20000</v>
      </c>
      <c r="F59" s="12" t="s">
        <v>163</v>
      </c>
      <c r="G59" s="5" t="s">
        <v>118</v>
      </c>
    </row>
    <row r="60" spans="1:7" ht="18.75" customHeight="1">
      <c r="A60" s="12" t="s">
        <v>162</v>
      </c>
      <c r="B60" s="11">
        <v>32389</v>
      </c>
      <c r="C60" s="19" t="s">
        <v>38</v>
      </c>
      <c r="D60" s="55">
        <f t="shared" si="4"/>
        <v>13600</v>
      </c>
      <c r="E60" s="53">
        <v>17000</v>
      </c>
      <c r="F60" s="12" t="s">
        <v>164</v>
      </c>
      <c r="G60" s="5" t="s">
        <v>118</v>
      </c>
    </row>
    <row r="61" spans="1:7" ht="18.75" customHeight="1">
      <c r="A61" s="12" t="s">
        <v>169</v>
      </c>
      <c r="B61" s="9">
        <v>3239</v>
      </c>
      <c r="C61" s="19" t="s">
        <v>170</v>
      </c>
      <c r="D61" s="55">
        <f>E61/1.25</f>
        <v>1600</v>
      </c>
      <c r="E61" s="53">
        <v>2000</v>
      </c>
      <c r="F61" s="12" t="s">
        <v>171</v>
      </c>
      <c r="G61" s="5" t="s">
        <v>118</v>
      </c>
    </row>
    <row r="62" spans="1:7" ht="18.75" customHeight="1">
      <c r="A62" s="9" t="s">
        <v>96</v>
      </c>
      <c r="B62" s="11">
        <v>32391</v>
      </c>
      <c r="C62" s="43" t="s">
        <v>39</v>
      </c>
      <c r="D62" s="51">
        <f t="shared" si="4"/>
        <v>7200</v>
      </c>
      <c r="E62" s="51">
        <f>SUM(E63:E65)</f>
        <v>9000</v>
      </c>
      <c r="F62" s="11"/>
      <c r="G62" s="2"/>
    </row>
    <row r="63" spans="1:7" ht="18" customHeight="1">
      <c r="A63" s="12" t="s">
        <v>151</v>
      </c>
      <c r="B63" s="11">
        <v>32391</v>
      </c>
      <c r="C63" s="19" t="s">
        <v>40</v>
      </c>
      <c r="D63" s="55">
        <f t="shared" si="4"/>
        <v>1600</v>
      </c>
      <c r="E63" s="53">
        <v>2000</v>
      </c>
      <c r="F63" s="11" t="s">
        <v>41</v>
      </c>
      <c r="G63" s="5" t="s">
        <v>118</v>
      </c>
    </row>
    <row r="64" spans="1:7" ht="18.75" customHeight="1">
      <c r="A64" s="16" t="s">
        <v>152</v>
      </c>
      <c r="B64" s="11">
        <v>32396</v>
      </c>
      <c r="C64" s="19" t="s">
        <v>58</v>
      </c>
      <c r="D64" s="17">
        <f>E64/1.25</f>
        <v>4000</v>
      </c>
      <c r="E64" s="53">
        <v>5000</v>
      </c>
      <c r="F64" s="12" t="s">
        <v>107</v>
      </c>
      <c r="G64" s="5" t="s">
        <v>118</v>
      </c>
    </row>
    <row r="65" spans="1:7" ht="18" customHeight="1">
      <c r="A65" s="12" t="s">
        <v>153</v>
      </c>
      <c r="B65" s="92">
        <v>32399</v>
      </c>
      <c r="C65" s="19" t="s">
        <v>39</v>
      </c>
      <c r="D65" s="55">
        <f t="shared" si="4"/>
        <v>1600</v>
      </c>
      <c r="E65" s="53">
        <v>2000</v>
      </c>
      <c r="F65" s="11" t="s">
        <v>42</v>
      </c>
      <c r="G65" s="5" t="s">
        <v>118</v>
      </c>
    </row>
    <row r="66" spans="1:7" s="76" customFormat="1" ht="18.75" customHeight="1">
      <c r="A66" s="70" t="s">
        <v>91</v>
      </c>
      <c r="B66" s="70">
        <v>329</v>
      </c>
      <c r="C66" s="83" t="s">
        <v>99</v>
      </c>
      <c r="D66" s="84">
        <f t="shared" si="4"/>
        <v>16518.4</v>
      </c>
      <c r="E66" s="85">
        <f>SUM(E67,E69,E71)</f>
        <v>20648</v>
      </c>
      <c r="F66" s="70"/>
      <c r="G66" s="80"/>
    </row>
    <row r="67" spans="1:7" ht="18.75" customHeight="1">
      <c r="A67" s="9" t="s">
        <v>92</v>
      </c>
      <c r="B67" s="9">
        <v>3293</v>
      </c>
      <c r="C67" s="43" t="s">
        <v>43</v>
      </c>
      <c r="D67" s="51">
        <f t="shared" si="4"/>
        <v>2918.4</v>
      </c>
      <c r="E67" s="51">
        <f>SUM(E68)</f>
        <v>3648</v>
      </c>
      <c r="F67" s="1"/>
      <c r="G67" s="2"/>
    </row>
    <row r="68" spans="1:7" ht="18.75" customHeight="1">
      <c r="A68" s="12" t="s">
        <v>121</v>
      </c>
      <c r="B68" s="12">
        <v>32931</v>
      </c>
      <c r="C68" s="19" t="s">
        <v>43</v>
      </c>
      <c r="D68" s="18">
        <f t="shared" si="4"/>
        <v>2918.4</v>
      </c>
      <c r="E68" s="18">
        <v>3648</v>
      </c>
      <c r="F68" s="12" t="s">
        <v>108</v>
      </c>
      <c r="G68" s="5" t="s">
        <v>118</v>
      </c>
    </row>
    <row r="69" spans="1:7" ht="18.75" customHeight="1">
      <c r="A69" s="9" t="s">
        <v>93</v>
      </c>
      <c r="B69" s="9">
        <v>3294</v>
      </c>
      <c r="C69" s="43" t="s">
        <v>54</v>
      </c>
      <c r="D69" s="51">
        <f t="shared" si="4"/>
        <v>1600</v>
      </c>
      <c r="E69" s="51">
        <v>2000</v>
      </c>
      <c r="F69" s="1"/>
      <c r="G69" s="2"/>
    </row>
    <row r="70" spans="1:7" ht="18.75" customHeight="1">
      <c r="A70" s="12" t="s">
        <v>120</v>
      </c>
      <c r="B70" s="14">
        <v>32941</v>
      </c>
      <c r="C70" s="19" t="s">
        <v>155</v>
      </c>
      <c r="D70" s="18">
        <f>E70/1.25</f>
        <v>1600</v>
      </c>
      <c r="E70" s="18">
        <v>2000</v>
      </c>
      <c r="F70" s="11" t="s">
        <v>109</v>
      </c>
      <c r="G70" s="5" t="s">
        <v>118</v>
      </c>
    </row>
    <row r="71" spans="1:7" ht="18.75" customHeight="1">
      <c r="A71" s="36" t="s">
        <v>94</v>
      </c>
      <c r="B71" s="36">
        <v>3299</v>
      </c>
      <c r="C71" s="37" t="s">
        <v>44</v>
      </c>
      <c r="D71" s="38">
        <f t="shared" si="4"/>
        <v>12000</v>
      </c>
      <c r="E71" s="38">
        <f>SUM(E72)</f>
        <v>15000</v>
      </c>
      <c r="F71" s="1"/>
      <c r="G71" s="2"/>
    </row>
    <row r="72" spans="1:7" ht="18.75" customHeight="1">
      <c r="A72" s="14" t="s">
        <v>122</v>
      </c>
      <c r="B72" s="93">
        <v>32999</v>
      </c>
      <c r="C72" s="27" t="s">
        <v>156</v>
      </c>
      <c r="D72" s="64">
        <f>E72/1.25</f>
        <v>12000</v>
      </c>
      <c r="E72" s="64">
        <v>15000</v>
      </c>
      <c r="F72" s="14" t="s">
        <v>110</v>
      </c>
      <c r="G72" s="5" t="s">
        <v>118</v>
      </c>
    </row>
    <row r="73" spans="1:7" s="76" customFormat="1" ht="18.75" customHeight="1">
      <c r="A73" s="86" t="s">
        <v>97</v>
      </c>
      <c r="B73" s="71">
        <v>343</v>
      </c>
      <c r="C73" s="88" t="s">
        <v>100</v>
      </c>
      <c r="D73" s="87">
        <f>E73/1.25</f>
        <v>9600</v>
      </c>
      <c r="E73" s="87">
        <f>SUM(E74)</f>
        <v>12000</v>
      </c>
      <c r="F73" s="74"/>
      <c r="G73" s="80"/>
    </row>
    <row r="74" spans="1:7" ht="19.5" customHeight="1">
      <c r="A74" s="14" t="s">
        <v>98</v>
      </c>
      <c r="B74" s="94">
        <v>3431</v>
      </c>
      <c r="C74" s="27" t="s">
        <v>45</v>
      </c>
      <c r="D74" s="64">
        <f>E74/1.25</f>
        <v>9600</v>
      </c>
      <c r="E74" s="64">
        <v>12000</v>
      </c>
      <c r="F74" s="14" t="s">
        <v>46</v>
      </c>
      <c r="G74" s="5" t="s">
        <v>118</v>
      </c>
    </row>
    <row r="81" ht="12.75">
      <c r="E81" s="65" t="s">
        <v>55</v>
      </c>
    </row>
    <row r="83" ht="12.75">
      <c r="E83" t="s">
        <v>129</v>
      </c>
    </row>
    <row r="84" ht="12.75">
      <c r="E84" t="s">
        <v>182</v>
      </c>
    </row>
  </sheetData>
  <sheetProtection/>
  <mergeCells count="2">
    <mergeCell ref="A6:F6"/>
    <mergeCell ref="A7:F7"/>
  </mergeCells>
  <printOptions/>
  <pageMargins left="0.25" right="0.25" top="0.75" bottom="0.75" header="0.3" footer="0.3"/>
  <pageSetup orientation="landscape" paperSize="9" scale="96" r:id="rId1"/>
  <colBreaks count="1" manualBreakCount="1">
    <brk id="7" max="1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9.8515625" style="0" customWidth="1"/>
    <col min="2" max="2" width="11.8515625" style="0" customWidth="1"/>
    <col min="3" max="3" width="37.8515625" style="0" customWidth="1"/>
    <col min="4" max="4" width="18.7109375" style="0" customWidth="1"/>
    <col min="5" max="5" width="18.8515625" style="0" customWidth="1"/>
    <col min="6" max="6" width="28.28125" style="0" customWidth="1"/>
  </cols>
  <sheetData>
    <row r="1" spans="1:9" ht="12.75">
      <c r="A1" s="65"/>
      <c r="B1" s="65"/>
      <c r="C1" s="65"/>
      <c r="D1" s="65"/>
      <c r="E1" s="65"/>
      <c r="F1" s="65"/>
      <c r="G1" s="65"/>
      <c r="H1" s="65"/>
      <c r="I1" s="65"/>
    </row>
    <row r="2" spans="1:9" ht="21" customHeight="1">
      <c r="A2" s="65"/>
      <c r="B2" s="65"/>
      <c r="C2" s="65"/>
      <c r="D2" s="65"/>
      <c r="E2" s="65"/>
      <c r="F2" s="65"/>
      <c r="G2" s="65"/>
      <c r="H2" s="65"/>
      <c r="I2" s="65"/>
    </row>
    <row r="3" spans="1:9" ht="23.25" customHeight="1">
      <c r="A3" s="65"/>
      <c r="B3" s="65"/>
      <c r="C3" s="65"/>
      <c r="D3" s="65"/>
      <c r="E3" s="65"/>
      <c r="F3" s="65"/>
      <c r="G3" s="65"/>
      <c r="H3" s="65"/>
      <c r="I3" s="65"/>
    </row>
    <row r="4" spans="1:9" ht="23.25" customHeight="1">
      <c r="A4" s="65"/>
      <c r="B4" s="65"/>
      <c r="C4" s="65"/>
      <c r="D4" s="65"/>
      <c r="E4" s="65"/>
      <c r="F4" s="65"/>
      <c r="G4" s="65"/>
      <c r="H4" s="65"/>
      <c r="I4" s="65"/>
    </row>
    <row r="5" spans="1:9" s="29" customFormat="1" ht="24.75" customHeight="1">
      <c r="A5" s="66"/>
      <c r="B5" s="66"/>
      <c r="C5" s="66"/>
      <c r="D5" s="66"/>
      <c r="E5" s="66"/>
      <c r="F5" s="66"/>
      <c r="G5" s="66"/>
      <c r="H5" s="66"/>
      <c r="I5" s="66"/>
    </row>
    <row r="6" spans="1:9" ht="24.75" customHeight="1">
      <c r="A6" s="65"/>
      <c r="B6" s="65"/>
      <c r="C6" s="65"/>
      <c r="D6" s="65"/>
      <c r="E6" s="65"/>
      <c r="F6" s="65"/>
      <c r="G6" s="65"/>
      <c r="H6" s="65"/>
      <c r="I6" s="65"/>
    </row>
    <row r="7" spans="1:9" ht="24.75" customHeight="1">
      <c r="A7" s="65"/>
      <c r="B7" s="65"/>
      <c r="C7" s="65"/>
      <c r="D7" s="65"/>
      <c r="E7" s="65"/>
      <c r="F7" s="65"/>
      <c r="G7" s="65"/>
      <c r="H7" s="65"/>
      <c r="I7" s="65"/>
    </row>
    <row r="8" spans="1:9" ht="24.75" customHeight="1">
      <c r="A8" s="65"/>
      <c r="B8" s="65"/>
      <c r="C8" s="65"/>
      <c r="D8" s="65"/>
      <c r="E8" s="65"/>
      <c r="F8" s="65"/>
      <c r="G8" s="65"/>
      <c r="H8" s="65"/>
      <c r="I8" s="65"/>
    </row>
    <row r="9" spans="1:9" ht="24.75" customHeight="1">
      <c r="A9" s="65"/>
      <c r="B9" s="65"/>
      <c r="C9" s="65"/>
      <c r="D9" s="65"/>
      <c r="E9" s="65"/>
      <c r="F9" s="65"/>
      <c r="G9" s="65"/>
      <c r="H9" s="65"/>
      <c r="I9" s="65"/>
    </row>
    <row r="10" spans="1:9" s="29" customFormat="1" ht="24.75" customHeight="1">
      <c r="A10" s="66"/>
      <c r="B10" s="66"/>
      <c r="C10" s="66"/>
      <c r="D10" s="66"/>
      <c r="E10" s="66"/>
      <c r="F10" s="66"/>
      <c r="G10" s="66"/>
      <c r="H10" s="66"/>
      <c r="I10" s="66"/>
    </row>
    <row r="11" spans="1:9" ht="24.75" customHeight="1">
      <c r="A11" s="65"/>
      <c r="B11" s="65"/>
      <c r="C11" s="65"/>
      <c r="D11" s="65"/>
      <c r="E11" s="65"/>
      <c r="F11" s="65"/>
      <c r="G11" s="65"/>
      <c r="H11" s="65"/>
      <c r="I11" s="65"/>
    </row>
    <row r="12" spans="1:9" ht="24.75" customHeight="1">
      <c r="A12" s="65"/>
      <c r="B12" s="65"/>
      <c r="C12" s="65"/>
      <c r="D12" s="65"/>
      <c r="E12" s="65"/>
      <c r="F12" s="65"/>
      <c r="G12" s="65"/>
      <c r="H12" s="65"/>
      <c r="I12" s="65"/>
    </row>
    <row r="13" spans="1:9" ht="24.75" customHeight="1">
      <c r="A13" s="65"/>
      <c r="B13" s="65"/>
      <c r="C13" s="65"/>
      <c r="D13" s="65"/>
      <c r="E13" s="65"/>
      <c r="F13" s="65"/>
      <c r="G13" s="65"/>
      <c r="H13" s="65"/>
      <c r="I13" s="65"/>
    </row>
    <row r="14" spans="1:9" ht="24.75" customHeight="1">
      <c r="A14" s="65"/>
      <c r="B14" s="65"/>
      <c r="C14" s="65"/>
      <c r="D14" s="65"/>
      <c r="E14" s="65"/>
      <c r="F14" s="65"/>
      <c r="G14" s="65"/>
      <c r="H14" s="65"/>
      <c r="I14" s="65"/>
    </row>
    <row r="15" spans="1:9" s="29" customFormat="1" ht="24.75" customHeight="1">
      <c r="A15" s="66"/>
      <c r="B15" s="66"/>
      <c r="C15" s="66"/>
      <c r="D15" s="66"/>
      <c r="E15" s="66"/>
      <c r="F15" s="66"/>
      <c r="G15" s="66"/>
      <c r="H15" s="66"/>
      <c r="I15" s="66"/>
    </row>
    <row r="16" spans="1:9" ht="24.75" customHeight="1">
      <c r="A16" s="65"/>
      <c r="B16" s="65"/>
      <c r="C16" s="65"/>
      <c r="D16" s="65"/>
      <c r="E16" s="65"/>
      <c r="F16" s="65"/>
      <c r="G16" s="65"/>
      <c r="H16" s="65"/>
      <c r="I16" s="65"/>
    </row>
    <row r="17" spans="1:9" ht="24.75" customHeight="1">
      <c r="A17" s="65"/>
      <c r="B17" s="65"/>
      <c r="C17" s="65"/>
      <c r="D17" s="65"/>
      <c r="E17" s="65"/>
      <c r="F17" s="65"/>
      <c r="G17" s="65"/>
      <c r="H17" s="65"/>
      <c r="I17" s="65"/>
    </row>
    <row r="18" spans="1:9" s="29" customFormat="1" ht="24.75" customHeight="1">
      <c r="A18" s="66"/>
      <c r="B18" s="66"/>
      <c r="C18" s="66"/>
      <c r="D18" s="66"/>
      <c r="E18" s="66"/>
      <c r="F18" s="66"/>
      <c r="G18" s="66"/>
      <c r="H18" s="66"/>
      <c r="I18" s="66"/>
    </row>
    <row r="19" spans="1:9" ht="12.75">
      <c r="A19" s="65"/>
      <c r="B19" s="65"/>
      <c r="C19" s="65"/>
      <c r="D19" s="65"/>
      <c r="E19" s="65"/>
      <c r="F19" s="65"/>
      <c r="G19" s="65"/>
      <c r="H19" s="65"/>
      <c r="I19" s="65"/>
    </row>
    <row r="20" spans="1:9" ht="12.75">
      <c r="A20" s="65"/>
      <c r="B20" s="65"/>
      <c r="C20" s="65"/>
      <c r="D20" s="7"/>
      <c r="E20" s="65"/>
      <c r="F20" s="67"/>
      <c r="G20" s="65"/>
      <c r="H20" s="65"/>
      <c r="I20" s="65"/>
    </row>
    <row r="21" spans="1:9" ht="12.75">
      <c r="A21" s="65"/>
      <c r="B21" s="65"/>
      <c r="C21" s="65"/>
      <c r="D21" s="65"/>
      <c r="E21" s="65"/>
      <c r="F21" s="65"/>
      <c r="G21" s="65"/>
      <c r="H21" s="65"/>
      <c r="I21" s="65"/>
    </row>
    <row r="22" spans="1:9" ht="12.75">
      <c r="A22" s="65"/>
      <c r="B22" s="65"/>
      <c r="C22" s="65"/>
      <c r="D22" s="65"/>
      <c r="E22" s="65"/>
      <c r="F22" s="65"/>
      <c r="G22" s="65"/>
      <c r="H22" s="65"/>
      <c r="I22" s="65"/>
    </row>
    <row r="23" spans="1:9" ht="12.75">
      <c r="A23" s="65"/>
      <c r="B23" s="65"/>
      <c r="C23" s="65"/>
      <c r="D23" s="65"/>
      <c r="E23" s="65"/>
      <c r="F23" s="65"/>
      <c r="G23" s="65"/>
      <c r="H23" s="65"/>
      <c r="I23" s="65"/>
    </row>
    <row r="24" spans="1:9" ht="12.75">
      <c r="A24" s="65"/>
      <c r="B24" s="65"/>
      <c r="C24" s="65"/>
      <c r="D24" s="65"/>
      <c r="E24" s="65"/>
      <c r="F24" s="65"/>
      <c r="G24" s="65"/>
      <c r="H24" s="65"/>
      <c r="I24" s="65"/>
    </row>
    <row r="25" spans="1:9" ht="12.75">
      <c r="A25" s="65"/>
      <c r="B25" s="65"/>
      <c r="C25" s="65"/>
      <c r="D25" s="65"/>
      <c r="E25" s="65"/>
      <c r="F25" s="65"/>
      <c r="G25" s="65"/>
      <c r="H25" s="65"/>
      <c r="I25" s="65"/>
    </row>
    <row r="26" spans="1:9" ht="12.75">
      <c r="A26" s="65"/>
      <c r="B26" s="65"/>
      <c r="C26" s="65"/>
      <c r="D26" s="65"/>
      <c r="E26" s="65"/>
      <c r="F26" s="65"/>
      <c r="G26" s="65"/>
      <c r="H26" s="65"/>
      <c r="I26" s="65"/>
    </row>
  </sheetData>
  <sheetProtection/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F20:F20"/>
  <sheetViews>
    <sheetView view="pageBreakPreview" zoomScaleSheetLayoutView="100" zoomScalePageLayoutView="0" workbookViewId="0" topLeftCell="A1">
      <selection activeCell="A1" sqref="A1:F19"/>
    </sheetView>
  </sheetViews>
  <sheetFormatPr defaultColWidth="9.140625" defaultRowHeight="12.75"/>
  <cols>
    <col min="1" max="1" width="9.8515625" style="0" customWidth="1"/>
    <col min="2" max="2" width="11.8515625" style="0" customWidth="1"/>
    <col min="3" max="3" width="37.8515625" style="0" customWidth="1"/>
    <col min="4" max="4" width="18.7109375" style="0" customWidth="1"/>
    <col min="5" max="5" width="18.8515625" style="0" customWidth="1"/>
    <col min="6" max="6" width="28.28125" style="0" customWidth="1"/>
  </cols>
  <sheetData>
    <row r="2" ht="18.75" customHeight="1"/>
    <row r="3" ht="19.5" customHeight="1"/>
    <row r="4" ht="21.75" customHeight="1"/>
    <row r="5" ht="21.75" customHeight="1"/>
    <row r="6" ht="18" customHeight="1"/>
    <row r="7" ht="18" customHeight="1"/>
    <row r="8" ht="17.25" customHeight="1"/>
    <row r="9" ht="19.5" customHeight="1"/>
    <row r="10" ht="17.25" customHeight="1"/>
    <row r="11" ht="19.5" customHeight="1"/>
    <row r="12" ht="19.5" customHeight="1"/>
    <row r="13" ht="17.25" customHeight="1"/>
    <row r="14" ht="18" customHeight="1"/>
    <row r="15" ht="18" customHeight="1"/>
    <row r="16" ht="21.75" customHeight="1"/>
    <row r="17" ht="21" customHeight="1"/>
    <row r="18" ht="21.75" customHeight="1"/>
    <row r="19" ht="23.25" customHeight="1"/>
    <row r="20" ht="12.75">
      <c r="F20" s="21"/>
    </row>
  </sheetData>
  <sheetProtection/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9:H18"/>
  <sheetViews>
    <sheetView zoomScalePageLayoutView="0" workbookViewId="0" topLeftCell="A7">
      <selection activeCell="A1" sqref="A1:F16"/>
    </sheetView>
  </sheetViews>
  <sheetFormatPr defaultColWidth="9.140625" defaultRowHeight="12.75"/>
  <cols>
    <col min="1" max="1" width="9.8515625" style="0" customWidth="1"/>
    <col min="2" max="2" width="11.8515625" style="0" customWidth="1"/>
    <col min="3" max="3" width="37.8515625" style="0" customWidth="1"/>
    <col min="4" max="4" width="18.7109375" style="0" customWidth="1"/>
    <col min="5" max="5" width="18.8515625" style="0" customWidth="1"/>
    <col min="6" max="6" width="28.28125" style="0" customWidth="1"/>
  </cols>
  <sheetData>
    <row r="2" ht="24.75" customHeight="1"/>
    <row r="3" ht="24.75" customHeight="1"/>
    <row r="4" ht="24.75" customHeight="1"/>
    <row r="5" ht="24.75" customHeight="1"/>
    <row r="6" ht="24.75" customHeight="1"/>
    <row r="7" ht="24.75" customHeight="1"/>
    <row r="8" ht="24.75" customHeight="1"/>
    <row r="9" spans="1:8" s="33" customFormat="1" ht="24.75" customHeight="1">
      <c r="A9" s="29"/>
      <c r="B9" s="29"/>
      <c r="C9" s="29"/>
      <c r="D9" s="29"/>
      <c r="E9" s="29"/>
      <c r="F9" s="29"/>
      <c r="G9" s="29"/>
      <c r="H9" s="29"/>
    </row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7" ht="12.75">
      <c r="F17" s="25"/>
    </row>
    <row r="18" ht="12.75">
      <c r="C18" s="6"/>
    </row>
  </sheetData>
  <sheetProtection/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2" sqref="A2:F17"/>
    </sheetView>
  </sheetViews>
  <sheetFormatPr defaultColWidth="9.140625" defaultRowHeight="12.75"/>
  <cols>
    <col min="1" max="1" width="9.8515625" style="0" customWidth="1"/>
    <col min="2" max="2" width="11.8515625" style="0" customWidth="1"/>
    <col min="3" max="3" width="37.8515625" style="0" customWidth="1"/>
    <col min="4" max="4" width="18.7109375" style="0" customWidth="1"/>
    <col min="5" max="5" width="18.8515625" style="0" customWidth="1"/>
    <col min="6" max="6" width="28.28125" style="0" customWidth="1"/>
  </cols>
  <sheetData>
    <row r="1" spans="1:6" ht="33" customHeight="1">
      <c r="A1" s="4" t="s">
        <v>0</v>
      </c>
      <c r="B1" s="4" t="s">
        <v>6</v>
      </c>
      <c r="C1" s="4" t="s">
        <v>7</v>
      </c>
      <c r="D1" s="4" t="s">
        <v>11</v>
      </c>
      <c r="E1" s="4" t="s">
        <v>10</v>
      </c>
      <c r="F1" s="4" t="s">
        <v>8</v>
      </c>
    </row>
    <row r="2" ht="21.75" customHeight="1"/>
    <row r="3" ht="21.75" customHeight="1"/>
    <row r="4" ht="26.25" customHeight="1"/>
    <row r="5" ht="24.75" customHeight="1"/>
    <row r="6" ht="20.25" customHeight="1"/>
    <row r="7" ht="24.75" customHeight="1"/>
    <row r="8" ht="24.75" customHeight="1"/>
    <row r="9" ht="21" customHeight="1"/>
    <row r="10" ht="24.75" customHeight="1"/>
    <row r="11" ht="24.75" customHeight="1"/>
    <row r="12" ht="24.75" customHeight="1"/>
    <row r="13" ht="24.75" customHeight="1"/>
    <row r="14" ht="20.25" customHeight="1"/>
    <row r="15" ht="22.5" customHeight="1"/>
    <row r="16" ht="21" customHeight="1"/>
    <row r="17" ht="19.5" customHeight="1"/>
    <row r="19" ht="12.75">
      <c r="F19" s="26"/>
    </row>
  </sheetData>
  <sheetProtection/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9.8515625" style="0" customWidth="1"/>
    <col min="2" max="2" width="11.8515625" style="0" customWidth="1"/>
    <col min="3" max="3" width="37.8515625" style="0" customWidth="1"/>
    <col min="4" max="4" width="18.7109375" style="0" customWidth="1"/>
    <col min="5" max="5" width="18.8515625" style="0" customWidth="1"/>
    <col min="6" max="6" width="28.28125" style="0" customWidth="1"/>
  </cols>
  <sheetData>
    <row r="1" spans="1:6" ht="38.25">
      <c r="A1" s="4" t="s">
        <v>0</v>
      </c>
      <c r="B1" s="4" t="s">
        <v>6</v>
      </c>
      <c r="C1" s="4" t="s">
        <v>7</v>
      </c>
      <c r="D1" s="4" t="s">
        <v>11</v>
      </c>
      <c r="E1" s="4" t="s">
        <v>10</v>
      </c>
      <c r="F1" s="4" t="s">
        <v>8</v>
      </c>
    </row>
    <row r="2" ht="21.75" customHeight="1"/>
    <row r="3" ht="24.75" customHeight="1"/>
    <row r="4" ht="24.75" customHeight="1"/>
    <row r="5" ht="24.75" customHeight="1"/>
    <row r="6" ht="24.75" customHeight="1"/>
    <row r="7" ht="21.75" customHeight="1"/>
    <row r="8" ht="21" customHeight="1"/>
    <row r="9" ht="20.25" customHeight="1"/>
    <row r="10" s="29" customFormat="1" ht="20.25" customHeight="1"/>
    <row r="11" ht="24.75" customHeight="1"/>
    <row r="12" ht="24.75" customHeight="1"/>
    <row r="13" ht="23.25" customHeight="1"/>
    <row r="14" s="29" customFormat="1" ht="21.75" customHeight="1"/>
    <row r="15" ht="25.5" customHeight="1"/>
    <row r="16" s="29" customFormat="1" ht="25.5" customHeight="1"/>
    <row r="17" ht="24.75" customHeight="1"/>
  </sheetData>
  <sheetProtection/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Skola-knjigo</dc:creator>
  <cp:keywords/>
  <dc:description/>
  <cp:lastModifiedBy>Računovodstvo</cp:lastModifiedBy>
  <cp:lastPrinted>2019-03-14T17:48:01Z</cp:lastPrinted>
  <dcterms:created xsi:type="dcterms:W3CDTF">2007-12-11T09:29:50Z</dcterms:created>
  <dcterms:modified xsi:type="dcterms:W3CDTF">2019-03-15T10:15:41Z</dcterms:modified>
  <cp:category/>
  <cp:version/>
  <cp:contentType/>
  <cp:contentStatus/>
</cp:coreProperties>
</file>