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7" i="9"/>
  <c r="F276" i="9"/>
  <c r="F275" i="9"/>
  <c r="L274" i="9"/>
  <c r="F274" i="9" s="1"/>
  <c r="H274" i="9"/>
  <c r="I273" i="9"/>
  <c r="H273" i="9"/>
  <c r="F273" i="9"/>
  <c r="E272" i="9"/>
  <c r="M271" i="9"/>
  <c r="F271" i="9" s="1"/>
  <c r="B271" i="9" s="1"/>
  <c r="L271" i="9"/>
  <c r="E271" i="9"/>
  <c r="M270" i="9"/>
  <c r="L270" i="9"/>
  <c r="F270" i="9" s="1"/>
  <c r="E270" i="9"/>
  <c r="B270" i="9" s="1"/>
  <c r="M269" i="9"/>
  <c r="L269" i="9"/>
  <c r="F269" i="9"/>
  <c r="B269" i="9" s="1"/>
  <c r="E269" i="9"/>
  <c r="M268" i="9"/>
  <c r="L268" i="9"/>
  <c r="F268" i="9" s="1"/>
  <c r="E268" i="9"/>
  <c r="B268" i="9" s="1"/>
  <c r="M267" i="9"/>
  <c r="L267" i="9"/>
  <c r="F267" i="9" s="1"/>
  <c r="B267" i="9" s="1"/>
  <c r="E267" i="9"/>
  <c r="M266" i="9"/>
  <c r="L266" i="9"/>
  <c r="F266" i="9" s="1"/>
  <c r="E266" i="9"/>
  <c r="M265" i="9"/>
  <c r="L265" i="9"/>
  <c r="F265" i="9"/>
  <c r="B265" i="9" s="1"/>
  <c r="E265" i="9"/>
  <c r="M264" i="9"/>
  <c r="L264" i="9"/>
  <c r="F264" i="9" s="1"/>
  <c r="E264" i="9"/>
  <c r="B264" i="9" s="1"/>
  <c r="M263" i="9"/>
  <c r="F263" i="9" s="1"/>
  <c r="B263" i="9" s="1"/>
  <c r="L263" i="9"/>
  <c r="E263" i="9"/>
  <c r="M262" i="9"/>
  <c r="L262" i="9"/>
  <c r="F262" i="9" s="1"/>
  <c r="E262" i="9"/>
  <c r="M261" i="9"/>
  <c r="L261" i="9"/>
  <c r="F261" i="9"/>
  <c r="B261" i="9" s="1"/>
  <c r="E261" i="9"/>
  <c r="M260" i="9"/>
  <c r="L260" i="9"/>
  <c r="F260" i="9" s="1"/>
  <c r="E260" i="9"/>
  <c r="M259" i="9"/>
  <c r="L259" i="9"/>
  <c r="F259" i="9" s="1"/>
  <c r="B259" i="9" s="1"/>
  <c r="E259" i="9"/>
  <c r="M258" i="9"/>
  <c r="L258" i="9"/>
  <c r="F258" i="9" s="1"/>
  <c r="E258" i="9"/>
  <c r="B258" i="9" s="1"/>
  <c r="M257" i="9"/>
  <c r="L257" i="9"/>
  <c r="F257" i="9"/>
  <c r="B257" i="9" s="1"/>
  <c r="E257" i="9"/>
  <c r="M256" i="9"/>
  <c r="L256" i="9"/>
  <c r="F256" i="9" s="1"/>
  <c r="E256" i="9"/>
  <c r="M255" i="9"/>
  <c r="L255" i="9"/>
  <c r="F255" i="9" s="1"/>
  <c r="B255" i="9" s="1"/>
  <c r="E255" i="9"/>
  <c r="M254" i="9"/>
  <c r="L254" i="9"/>
  <c r="F254" i="9" s="1"/>
  <c r="E254" i="9"/>
  <c r="B254" i="9" s="1"/>
  <c r="M253" i="9"/>
  <c r="L253" i="9"/>
  <c r="F253" i="9"/>
  <c r="B253" i="9" s="1"/>
  <c r="E253" i="9"/>
  <c r="M252" i="9"/>
  <c r="L252" i="9"/>
  <c r="F252" i="9" s="1"/>
  <c r="E252" i="9"/>
  <c r="B252" i="9" s="1"/>
  <c r="M251" i="9"/>
  <c r="F251" i="9" s="1"/>
  <c r="B251" i="9" s="1"/>
  <c r="L251" i="9"/>
  <c r="E251" i="9"/>
  <c r="M250" i="9"/>
  <c r="L250" i="9"/>
  <c r="F250" i="9" s="1"/>
  <c r="E250" i="9"/>
  <c r="M249" i="9"/>
  <c r="L249" i="9"/>
  <c r="F249" i="9"/>
  <c r="B249" i="9" s="1"/>
  <c r="E249" i="9"/>
  <c r="M248" i="9"/>
  <c r="L248" i="9"/>
  <c r="F248" i="9" s="1"/>
  <c r="E248" i="9"/>
  <c r="B248" i="9" s="1"/>
  <c r="M247" i="9"/>
  <c r="F247" i="9" s="1"/>
  <c r="B247" i="9" s="1"/>
  <c r="L247" i="9"/>
  <c r="E247" i="9"/>
  <c r="M246" i="9"/>
  <c r="L246" i="9"/>
  <c r="F246" i="9" s="1"/>
  <c r="E246" i="9"/>
  <c r="M245" i="9"/>
  <c r="L245" i="9"/>
  <c r="F245" i="9"/>
  <c r="B245" i="9" s="1"/>
  <c r="E245" i="9"/>
  <c r="M244" i="9"/>
  <c r="L244" i="9"/>
  <c r="F244" i="9" s="1"/>
  <c r="E244" i="9"/>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E232" i="9"/>
  <c r="B232" i="9" s="1"/>
  <c r="M231" i="9"/>
  <c r="F231" i="9" s="1"/>
  <c r="B231" i="9" s="1"/>
  <c r="L231" i="9"/>
  <c r="E231" i="9"/>
  <c r="M230" i="9"/>
  <c r="L230" i="9"/>
  <c r="F230" i="9" s="1"/>
  <c r="E230" i="9"/>
  <c r="M229" i="9"/>
  <c r="L229" i="9"/>
  <c r="F229" i="9"/>
  <c r="B229" i="9" s="1"/>
  <c r="E229" i="9"/>
  <c r="M228" i="9"/>
  <c r="L228" i="9"/>
  <c r="F228" i="9" s="1"/>
  <c r="E228" i="9"/>
  <c r="M227" i="9"/>
  <c r="F227" i="9" s="1"/>
  <c r="B227" i="9" s="1"/>
  <c r="L227" i="9"/>
  <c r="E227" i="9"/>
  <c r="M226" i="9"/>
  <c r="L226" i="9"/>
  <c r="F226" i="9" s="1"/>
  <c r="E226" i="9"/>
  <c r="B226" i="9" s="1"/>
  <c r="H225" i="9"/>
  <c r="G225" i="9"/>
  <c r="F225" i="9"/>
  <c r="M224" i="9"/>
  <c r="L224" i="9"/>
  <c r="F224" i="9" s="1"/>
  <c r="E224" i="9"/>
  <c r="M223" i="9"/>
  <c r="F223" i="9" s="1"/>
  <c r="B223" i="9" s="1"/>
  <c r="L223" i="9"/>
  <c r="E223" i="9"/>
  <c r="M222" i="9"/>
  <c r="L222" i="9"/>
  <c r="E222" i="9"/>
  <c r="M221" i="9"/>
  <c r="L221" i="9"/>
  <c r="E221" i="9"/>
  <c r="M220" i="9"/>
  <c r="L220" i="9"/>
  <c r="E220" i="9"/>
  <c r="M219" i="9"/>
  <c r="L219" i="9"/>
  <c r="E219" i="9"/>
  <c r="M218" i="9"/>
  <c r="L218" i="9"/>
  <c r="E218" i="9"/>
  <c r="M217" i="9"/>
  <c r="L217" i="9"/>
  <c r="E217" i="9"/>
  <c r="M216" i="9"/>
  <c r="L216" i="9"/>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F26" i="9"/>
  <c r="H25" i="9"/>
  <c r="E25" i="9" s="1"/>
  <c r="B25" i="9" s="1"/>
  <c r="G25" i="9"/>
  <c r="F25" i="9"/>
  <c r="H24" i="9"/>
  <c r="G24" i="9"/>
  <c r="E24" i="9" s="1"/>
  <c r="B24" i="9" s="1"/>
  <c r="F24" i="9"/>
  <c r="H23" i="9"/>
  <c r="G23" i="9"/>
  <c r="E23" i="9" s="1"/>
  <c r="B23" i="9" s="1"/>
  <c r="F23" i="9"/>
  <c r="H22" i="9"/>
  <c r="G22" i="9"/>
  <c r="F22" i="9"/>
  <c r="H21" i="9"/>
  <c r="E21" i="9" s="1"/>
  <c r="B21" i="9" s="1"/>
  <c r="G21" i="9"/>
  <c r="F21" i="9"/>
  <c r="F20" i="9"/>
  <c r="F4" i="9"/>
  <c r="O3" i="9"/>
  <c r="G274" i="9" s="1"/>
  <c r="I3" i="9"/>
  <c r="H3" i="9"/>
  <c r="G3" i="9"/>
  <c r="D101" i="8"/>
  <c r="D95" i="8"/>
  <c r="D90" i="8"/>
  <c r="D85" i="8"/>
  <c r="C1560" i="1" s="1"/>
  <c r="H1560" i="1" s="1"/>
  <c r="D80" i="8"/>
  <c r="D75" i="8"/>
  <c r="D70" i="8"/>
  <c r="D65" i="8"/>
  <c r="D60" i="8"/>
  <c r="D55" i="8"/>
  <c r="D50" i="8"/>
  <c r="D44" i="8"/>
  <c r="D36" i="8"/>
  <c r="D26" i="8"/>
  <c r="C1501" i="1" s="1"/>
  <c r="G1501" i="1" s="1"/>
  <c r="D18" i="8"/>
  <c r="D8" i="8"/>
  <c r="D6" i="8" s="1"/>
  <c r="E44" i="7"/>
  <c r="D44" i="7"/>
  <c r="E39" i="7"/>
  <c r="D39" i="7"/>
  <c r="D38" i="7" s="1"/>
  <c r="E38" i="7"/>
  <c r="E30" i="7"/>
  <c r="D30" i="7"/>
  <c r="E23" i="7"/>
  <c r="E22" i="7" s="1"/>
  <c r="D23" i="7"/>
  <c r="D22" i="7"/>
  <c r="E7" i="7"/>
  <c r="E6" i="7" s="1"/>
  <c r="D1437" i="1"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E114" i="6" s="1"/>
  <c r="D1408" i="1"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E245" i="5" s="1"/>
  <c r="D1222" i="1" s="1"/>
  <c r="D250" i="5"/>
  <c r="C1227" i="1" s="1"/>
  <c r="F249" i="5"/>
  <c r="F248" i="5"/>
  <c r="F247" i="5"/>
  <c r="F246" i="5"/>
  <c r="E246" i="5"/>
  <c r="D246" i="5"/>
  <c r="F244" i="5"/>
  <c r="F243" i="5"/>
  <c r="F242" i="5"/>
  <c r="E242" i="5"/>
  <c r="D242" i="5"/>
  <c r="F241" i="5"/>
  <c r="F240" i="5"/>
  <c r="E239" i="5"/>
  <c r="E238" i="5" s="1"/>
  <c r="D1215" i="1" s="1"/>
  <c r="D239" i="5"/>
  <c r="F239" i="5"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7" i="5"/>
  <c r="F76" i="5"/>
  <c r="F75" i="5"/>
  <c r="F74" i="5"/>
  <c r="F73" i="5"/>
  <c r="F72" i="5"/>
  <c r="F71" i="5"/>
  <c r="E70" i="5"/>
  <c r="E69" i="5" s="1"/>
  <c r="D1047" i="1" s="1"/>
  <c r="D70" i="5"/>
  <c r="D69" i="5" s="1"/>
  <c r="C1047" i="1"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E418" i="4"/>
  <c r="D418" i="4"/>
  <c r="F418" i="4" s="1"/>
  <c r="E417" i="4"/>
  <c r="E644" i="4" s="1"/>
  <c r="D417" i="4"/>
  <c r="F417" i="4" s="1"/>
  <c r="E416" i="4"/>
  <c r="E643" i="4" s="1"/>
  <c r="D416" i="4"/>
  <c r="C411" i="1" s="1"/>
  <c r="H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6" i="4" s="1"/>
  <c r="F214" i="4"/>
  <c r="F213" i="4"/>
  <c r="F212" i="4"/>
  <c r="F211" i="4"/>
  <c r="E210" i="4"/>
  <c r="E196" i="4" s="1"/>
  <c r="D192" i="1" s="1"/>
  <c r="D210" i="4"/>
  <c r="F210" i="4" s="1"/>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F132" i="4"/>
  <c r="F131" i="4"/>
  <c r="F130" i="4"/>
  <c r="F129" i="4"/>
  <c r="F128" i="4"/>
  <c r="E128" i="4"/>
  <c r="D128" i="4"/>
  <c r="F127" i="4"/>
  <c r="F126" i="4"/>
  <c r="E125" i="4"/>
  <c r="E124" i="4" s="1"/>
  <c r="D120" i="1" s="1"/>
  <c r="D125" i="4"/>
  <c r="D124" i="4" s="1"/>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C1561" i="1"/>
  <c r="G1561" i="1" s="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C1541" i="1"/>
  <c r="G1541" i="1" s="1"/>
  <c r="H1540" i="1"/>
  <c r="G1540" i="1"/>
  <c r="C1540" i="1"/>
  <c r="G1539" i="1"/>
  <c r="C1539" i="1"/>
  <c r="H1539" i="1" s="1"/>
  <c r="C1538" i="1"/>
  <c r="H1538" i="1" s="1"/>
  <c r="H1537" i="1"/>
  <c r="C1537" i="1"/>
  <c r="G1537" i="1" s="1"/>
  <c r="H1536" i="1"/>
  <c r="G1536" i="1"/>
  <c r="C1536" i="1"/>
  <c r="H1535" i="1"/>
  <c r="C1535" i="1"/>
  <c r="G1535" i="1" s="1"/>
  <c r="G1534" i="1"/>
  <c r="C1534" i="1"/>
  <c r="H1534" i="1" s="1"/>
  <c r="C1533" i="1"/>
  <c r="G1533" i="1" s="1"/>
  <c r="H1532" i="1"/>
  <c r="G1532" i="1"/>
  <c r="C1532" i="1"/>
  <c r="G1531" i="1"/>
  <c r="C1531" i="1"/>
  <c r="H1531" i="1" s="1"/>
  <c r="C1530" i="1"/>
  <c r="H1530" i="1" s="1"/>
  <c r="H1529" i="1"/>
  <c r="C1529" i="1"/>
  <c r="G1529" i="1" s="1"/>
  <c r="H1528" i="1"/>
  <c r="G1528" i="1"/>
  <c r="C1528" i="1"/>
  <c r="H1527" i="1"/>
  <c r="C1527" i="1"/>
  <c r="G1527" i="1" s="1"/>
  <c r="G1526" i="1"/>
  <c r="C1526" i="1"/>
  <c r="H1526" i="1" s="1"/>
  <c r="C1525" i="1"/>
  <c r="G1525" i="1" s="1"/>
  <c r="G1523" i="1"/>
  <c r="C1523" i="1"/>
  <c r="H1523" i="1" s="1"/>
  <c r="C1522" i="1"/>
  <c r="H1522" i="1" s="1"/>
  <c r="H1521" i="1"/>
  <c r="C1521" i="1"/>
  <c r="G1521" i="1" s="1"/>
  <c r="H1520" i="1"/>
  <c r="G1520" i="1"/>
  <c r="C1520" i="1"/>
  <c r="H1519" i="1"/>
  <c r="C1519" i="1"/>
  <c r="G1519" i="1" s="1"/>
  <c r="H1516" i="1"/>
  <c r="G1516" i="1"/>
  <c r="C1516" i="1"/>
  <c r="G1515" i="1"/>
  <c r="C1515" i="1"/>
  <c r="H1515" i="1" s="1"/>
  <c r="C1514" i="1"/>
  <c r="H1514" i="1" s="1"/>
  <c r="H1513" i="1"/>
  <c r="C1513" i="1"/>
  <c r="G1513" i="1" s="1"/>
  <c r="H1512" i="1"/>
  <c r="G1512" i="1"/>
  <c r="C1512" i="1"/>
  <c r="H1511" i="1"/>
  <c r="C1511" i="1"/>
  <c r="G1511" i="1" s="1"/>
  <c r="C1510" i="1"/>
  <c r="H1510" i="1" s="1"/>
  <c r="C1509" i="1"/>
  <c r="G1509" i="1" s="1"/>
  <c r="H1508" i="1"/>
  <c r="G1508" i="1"/>
  <c r="C1508" i="1"/>
  <c r="G1507" i="1"/>
  <c r="C1507" i="1"/>
  <c r="H1507" i="1" s="1"/>
  <c r="C1506" i="1"/>
  <c r="H1506" i="1" s="1"/>
  <c r="C1505" i="1"/>
  <c r="G1505" i="1" s="1"/>
  <c r="C1504" i="1"/>
  <c r="H1504" i="1" s="1"/>
  <c r="C1503" i="1"/>
  <c r="H1503" i="1" s="1"/>
  <c r="C1502" i="1"/>
  <c r="H1502" i="1" s="1"/>
  <c r="H1500" i="1"/>
  <c r="G1500" i="1"/>
  <c r="C1500" i="1"/>
  <c r="C1498" i="1"/>
  <c r="H1498" i="1" s="1"/>
  <c r="H1497" i="1"/>
  <c r="C1497" i="1"/>
  <c r="G1497" i="1" s="1"/>
  <c r="H1496" i="1"/>
  <c r="G1496" i="1"/>
  <c r="C1496" i="1"/>
  <c r="G1495" i="1"/>
  <c r="C1495" i="1"/>
  <c r="H1495" i="1" s="1"/>
  <c r="C1494" i="1"/>
  <c r="H1494" i="1" s="1"/>
  <c r="H1493" i="1"/>
  <c r="C1493" i="1"/>
  <c r="G1493" i="1" s="1"/>
  <c r="H1492" i="1"/>
  <c r="C1492" i="1"/>
  <c r="G1492" i="1" s="1"/>
  <c r="C1491" i="1"/>
  <c r="H1491" i="1" s="1"/>
  <c r="C1490" i="1"/>
  <c r="H1490" i="1" s="1"/>
  <c r="H1489" i="1"/>
  <c r="C1489" i="1"/>
  <c r="G1489" i="1" s="1"/>
  <c r="H1488" i="1"/>
  <c r="G1488" i="1"/>
  <c r="C1488" i="1"/>
  <c r="G1487" i="1"/>
  <c r="C1487" i="1"/>
  <c r="H1487" i="1" s="1"/>
  <c r="C1486" i="1"/>
  <c r="H1486" i="1" s="1"/>
  <c r="H1485" i="1"/>
  <c r="C1485" i="1"/>
  <c r="G1485" i="1" s="1"/>
  <c r="C1484" i="1"/>
  <c r="H1484" i="1" s="1"/>
  <c r="C1483" i="1"/>
  <c r="H1483" i="1" s="1"/>
  <c r="C1482" i="1"/>
  <c r="H1482" i="1" s="1"/>
  <c r="C1480" i="1"/>
  <c r="H1480" i="1" s="1"/>
  <c r="D1479" i="1"/>
  <c r="C1479" i="1"/>
  <c r="G1479" i="1" s="1"/>
  <c r="G1478" i="1"/>
  <c r="D1478" i="1"/>
  <c r="H1478" i="1" s="1"/>
  <c r="C1478" i="1"/>
  <c r="D1477" i="1"/>
  <c r="C1477" i="1"/>
  <c r="G1477" i="1" s="1"/>
  <c r="G1476" i="1"/>
  <c r="I1476" i="1" s="1"/>
  <c r="D1476" i="1"/>
  <c r="H1476" i="1" s="1"/>
  <c r="C1476" i="1"/>
  <c r="G1475" i="1"/>
  <c r="D1475" i="1"/>
  <c r="H1475" i="1" s="1"/>
  <c r="C1475" i="1"/>
  <c r="D1474" i="1"/>
  <c r="C1474" i="1"/>
  <c r="G1474" i="1" s="1"/>
  <c r="G1473" i="1"/>
  <c r="I1473" i="1" s="1"/>
  <c r="D1473" i="1"/>
  <c r="H1473" i="1" s="1"/>
  <c r="C1473" i="1"/>
  <c r="D1472" i="1"/>
  <c r="C1472" i="1"/>
  <c r="G1472" i="1" s="1"/>
  <c r="G1471" i="1"/>
  <c r="D1471" i="1"/>
  <c r="H1471" i="1" s="1"/>
  <c r="C1471" i="1"/>
  <c r="G1470" i="1"/>
  <c r="D1470" i="1"/>
  <c r="H1470" i="1" s="1"/>
  <c r="C1470" i="1"/>
  <c r="G1469" i="1"/>
  <c r="D1469" i="1"/>
  <c r="H1469" i="1" s="1"/>
  <c r="C1469" i="1"/>
  <c r="D1468" i="1"/>
  <c r="C1468" i="1"/>
  <c r="G1468" i="1" s="1"/>
  <c r="G1467" i="1"/>
  <c r="I1467" i="1" s="1"/>
  <c r="D1467" i="1"/>
  <c r="H1467" i="1" s="1"/>
  <c r="C1467" i="1"/>
  <c r="D1466" i="1"/>
  <c r="C1466" i="1"/>
  <c r="G1466" i="1" s="1"/>
  <c r="G1465" i="1"/>
  <c r="D1465" i="1"/>
  <c r="H1465" i="1" s="1"/>
  <c r="C1465" i="1"/>
  <c r="D1464" i="1"/>
  <c r="C1464" i="1"/>
  <c r="G1464" i="1" s="1"/>
  <c r="G1463" i="1"/>
  <c r="I1463" i="1" s="1"/>
  <c r="D1463" i="1"/>
  <c r="H1463" i="1" s="1"/>
  <c r="C1463" i="1"/>
  <c r="D1462" i="1"/>
  <c r="C1462" i="1"/>
  <c r="G1462" i="1" s="1"/>
  <c r="D1461" i="1"/>
  <c r="C1461" i="1"/>
  <c r="G1461" i="1" s="1"/>
  <c r="G1460" i="1"/>
  <c r="D1460" i="1"/>
  <c r="H1460" i="1" s="1"/>
  <c r="C1460" i="1"/>
  <c r="D1459" i="1"/>
  <c r="C1459" i="1"/>
  <c r="G1459" i="1" s="1"/>
  <c r="G1458" i="1"/>
  <c r="I1458" i="1" s="1"/>
  <c r="D1458" i="1"/>
  <c r="H1458" i="1" s="1"/>
  <c r="C1458" i="1"/>
  <c r="D1457" i="1"/>
  <c r="C1457" i="1"/>
  <c r="G1457" i="1" s="1"/>
  <c r="G1456" i="1"/>
  <c r="D1456" i="1"/>
  <c r="H1456" i="1" s="1"/>
  <c r="C1456" i="1"/>
  <c r="D1455" i="1"/>
  <c r="C1455" i="1"/>
  <c r="G1455" i="1" s="1"/>
  <c r="D1454" i="1"/>
  <c r="C1454" i="1"/>
  <c r="G1454" i="1" s="1"/>
  <c r="D1453" i="1"/>
  <c r="C1453" i="1"/>
  <c r="G1453" i="1" s="1"/>
  <c r="G1452" i="1"/>
  <c r="D1452" i="1"/>
  <c r="H1452" i="1" s="1"/>
  <c r="C1452" i="1"/>
  <c r="D1451" i="1"/>
  <c r="C1451" i="1"/>
  <c r="G1451" i="1" s="1"/>
  <c r="G1450" i="1"/>
  <c r="D1450" i="1"/>
  <c r="H1450" i="1" s="1"/>
  <c r="C1450" i="1"/>
  <c r="D1449" i="1"/>
  <c r="C1449" i="1"/>
  <c r="G1449" i="1" s="1"/>
  <c r="G1448" i="1"/>
  <c r="I1448" i="1" s="1"/>
  <c r="D1448" i="1"/>
  <c r="H1448" i="1" s="1"/>
  <c r="C1448" i="1"/>
  <c r="D1447" i="1"/>
  <c r="C1447" i="1"/>
  <c r="G1447" i="1" s="1"/>
  <c r="G1446" i="1"/>
  <c r="D1446" i="1"/>
  <c r="H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C1440" i="1"/>
  <c r="H1439" i="1"/>
  <c r="G1439" i="1"/>
  <c r="I1439" i="1" s="1"/>
  <c r="D1439" i="1"/>
  <c r="C1439" i="1"/>
  <c r="J1439" i="1" s="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D1420" i="1"/>
  <c r="G1420" i="1" s="1"/>
  <c r="C1420" i="1"/>
  <c r="H1420" i="1" s="1"/>
  <c r="H1419" i="1"/>
  <c r="G1419" i="1"/>
  <c r="D1419" i="1"/>
  <c r="C1419" i="1"/>
  <c r="H1418" i="1"/>
  <c r="G1418" i="1"/>
  <c r="D1418" i="1"/>
  <c r="C1418" i="1"/>
  <c r="H1417" i="1"/>
  <c r="G1417" i="1"/>
  <c r="D1417" i="1"/>
  <c r="C1417" i="1"/>
  <c r="H1416" i="1"/>
  <c r="G1416" i="1"/>
  <c r="D1416" i="1"/>
  <c r="C1416" i="1"/>
  <c r="H1415" i="1"/>
  <c r="G1415" i="1"/>
  <c r="D1415" i="1"/>
  <c r="C1415" i="1"/>
  <c r="D1414" i="1"/>
  <c r="C1414" i="1"/>
  <c r="H1414" i="1" s="1"/>
  <c r="H1413" i="1"/>
  <c r="G1413" i="1"/>
  <c r="D1413" i="1"/>
  <c r="C1413" i="1"/>
  <c r="D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C1266" i="1"/>
  <c r="H1266" i="1" s="1"/>
  <c r="D1265" i="1"/>
  <c r="G1265" i="1" s="1"/>
  <c r="C1265" i="1"/>
  <c r="H1264"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G1247" i="1" s="1"/>
  <c r="H1246" i="1"/>
  <c r="G1246" i="1"/>
  <c r="D1246" i="1"/>
  <c r="C1246" i="1"/>
  <c r="D1245" i="1"/>
  <c r="C1245" i="1"/>
  <c r="D1244" i="1"/>
  <c r="C1244" i="1"/>
  <c r="H1243" i="1"/>
  <c r="G1243" i="1"/>
  <c r="D1243" i="1"/>
  <c r="C1243" i="1"/>
  <c r="H1242" i="1"/>
  <c r="G1242" i="1"/>
  <c r="D1242" i="1"/>
  <c r="C1242" i="1"/>
  <c r="D1241" i="1"/>
  <c r="C1241" i="1"/>
  <c r="H1241" i="1" s="1"/>
  <c r="D1240" i="1"/>
  <c r="C1240" i="1"/>
  <c r="H1240" i="1" s="1"/>
  <c r="H1239" i="1"/>
  <c r="G1239" i="1"/>
  <c r="D1239" i="1"/>
  <c r="C1239" i="1"/>
  <c r="H1238" i="1"/>
  <c r="G1238" i="1"/>
  <c r="D1238" i="1"/>
  <c r="C1238" i="1"/>
  <c r="D1237" i="1"/>
  <c r="C1237" i="1"/>
  <c r="H1237" i="1" s="1"/>
  <c r="D1236" i="1"/>
  <c r="C1236" i="1"/>
  <c r="H1236" i="1" s="1"/>
  <c r="H1234" i="1"/>
  <c r="G1234" i="1"/>
  <c r="D1234" i="1"/>
  <c r="C1234" i="1"/>
  <c r="H1233" i="1"/>
  <c r="G1233" i="1"/>
  <c r="D1233" i="1"/>
  <c r="C1233" i="1"/>
  <c r="D1232" i="1"/>
  <c r="C1232" i="1"/>
  <c r="H1232" i="1" s="1"/>
  <c r="H1231" i="1"/>
  <c r="G1231" i="1"/>
  <c r="D1231" i="1"/>
  <c r="C1231" i="1"/>
  <c r="H1230" i="1"/>
  <c r="G1230" i="1"/>
  <c r="D1230" i="1"/>
  <c r="C1230" i="1"/>
  <c r="D1229" i="1"/>
  <c r="C1229" i="1"/>
  <c r="H1229" i="1" s="1"/>
  <c r="D1228" i="1"/>
  <c r="C1228" i="1"/>
  <c r="H1228" i="1" s="1"/>
  <c r="D1227" i="1"/>
  <c r="H1226" i="1"/>
  <c r="G1226" i="1"/>
  <c r="D1226" i="1"/>
  <c r="C1226" i="1"/>
  <c r="H1225" i="1"/>
  <c r="G1225" i="1"/>
  <c r="D1225" i="1"/>
  <c r="C1225" i="1"/>
  <c r="D1224" i="1"/>
  <c r="H1224" i="1" s="1"/>
  <c r="C1224" i="1"/>
  <c r="D1223" i="1"/>
  <c r="H1223" i="1" s="1"/>
  <c r="C1223" i="1"/>
  <c r="H1221" i="1"/>
  <c r="G1221" i="1"/>
  <c r="D1221" i="1"/>
  <c r="C1221" i="1"/>
  <c r="H1220" i="1"/>
  <c r="G1220" i="1"/>
  <c r="D1220" i="1"/>
  <c r="C1220" i="1"/>
  <c r="H1219" i="1"/>
  <c r="G1219" i="1"/>
  <c r="D1219" i="1"/>
  <c r="C1219" i="1"/>
  <c r="D1218" i="1"/>
  <c r="C1218" i="1"/>
  <c r="H1218" i="1" s="1"/>
  <c r="D1217" i="1"/>
  <c r="C1217" i="1"/>
  <c r="D1216" i="1"/>
  <c r="C1216" i="1"/>
  <c r="H1213" i="1"/>
  <c r="G1213" i="1"/>
  <c r="D1213" i="1"/>
  <c r="C1213" i="1"/>
  <c r="D1212" i="1"/>
  <c r="C1212" i="1"/>
  <c r="H1212" i="1" s="1"/>
  <c r="D1211" i="1"/>
  <c r="C1211" i="1"/>
  <c r="H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C1166" i="1"/>
  <c r="D1165" i="1"/>
  <c r="C1165" i="1"/>
  <c r="G1165" i="1" s="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G1156" i="1" s="1"/>
  <c r="C1156" i="1"/>
  <c r="H1156" i="1" s="1"/>
  <c r="D1155" i="1"/>
  <c r="C1155" i="1"/>
  <c r="H1155" i="1" s="1"/>
  <c r="D1154" i="1"/>
  <c r="C1154" i="1"/>
  <c r="H1154" i="1" s="1"/>
  <c r="D1151" i="1"/>
  <c r="C1151" i="1"/>
  <c r="H1151" i="1" s="1"/>
  <c r="H1150" i="1"/>
  <c r="G1150" i="1"/>
  <c r="D1150" i="1"/>
  <c r="C1150" i="1"/>
  <c r="H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D1136" i="1"/>
  <c r="C1136" i="1"/>
  <c r="H1136" i="1" s="1"/>
  <c r="H1135" i="1"/>
  <c r="G1135" i="1"/>
  <c r="D1135" i="1"/>
  <c r="C1135" i="1"/>
  <c r="H1134" i="1"/>
  <c r="G1134" i="1"/>
  <c r="D1134" i="1"/>
  <c r="C1134" i="1"/>
  <c r="D1133" i="1"/>
  <c r="C1133" i="1"/>
  <c r="H1133" i="1" s="1"/>
  <c r="H1132" i="1"/>
  <c r="G1132" i="1"/>
  <c r="D1132" i="1"/>
  <c r="C1132" i="1"/>
  <c r="H1131" i="1"/>
  <c r="G1131" i="1"/>
  <c r="D1131" i="1"/>
  <c r="C1131" i="1"/>
  <c r="H1130" i="1"/>
  <c r="G1130" i="1"/>
  <c r="D1130" i="1"/>
  <c r="C1130" i="1"/>
  <c r="H1129" i="1"/>
  <c r="G1129" i="1"/>
  <c r="D1129" i="1"/>
  <c r="C1129" i="1"/>
  <c r="H1128" i="1"/>
  <c r="G1128" i="1"/>
  <c r="D1128" i="1"/>
  <c r="C1128"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4" i="1" s="1"/>
  <c r="H1063" i="1"/>
  <c r="G1063" i="1"/>
  <c r="D1063" i="1"/>
  <c r="C1063" i="1"/>
  <c r="H1062" i="1"/>
  <c r="G1062" i="1"/>
  <c r="D1062" i="1"/>
  <c r="C1062" i="1"/>
  <c r="D1061" i="1"/>
  <c r="C1061" i="1"/>
  <c r="H1061" i="1" s="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C1054" i="1"/>
  <c r="H1054" i="1" s="1"/>
  <c r="H1053" i="1"/>
  <c r="G1053" i="1"/>
  <c r="D1053" i="1"/>
  <c r="C1053" i="1"/>
  <c r="G1052" i="1"/>
  <c r="D1052" i="1"/>
  <c r="C1052" i="1"/>
  <c r="H1052" i="1" s="1"/>
  <c r="H1051" i="1"/>
  <c r="G1051" i="1"/>
  <c r="D1051" i="1"/>
  <c r="C1051" i="1"/>
  <c r="H1050" i="1"/>
  <c r="D1050" i="1"/>
  <c r="C1050" i="1"/>
  <c r="H1049" i="1"/>
  <c r="D1049" i="1"/>
  <c r="C1049" i="1"/>
  <c r="G1049" i="1" s="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C1033" i="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D1025" i="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H1014"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C1006" i="1"/>
  <c r="H1005" i="1"/>
  <c r="G1005" i="1"/>
  <c r="D1005" i="1"/>
  <c r="C1005" i="1"/>
  <c r="H1004" i="1"/>
  <c r="D1004" i="1"/>
  <c r="C1004" i="1"/>
  <c r="H1003" i="1"/>
  <c r="G1003" i="1"/>
  <c r="D1003" i="1"/>
  <c r="C1003" i="1"/>
  <c r="H1002" i="1"/>
  <c r="G1002" i="1"/>
  <c r="D1002" i="1"/>
  <c r="C1002" i="1"/>
  <c r="H1001" i="1"/>
  <c r="G1001" i="1"/>
  <c r="D1001" i="1"/>
  <c r="C1001" i="1"/>
  <c r="H1000" i="1"/>
  <c r="D1000" i="1"/>
  <c r="G1000" i="1" s="1"/>
  <c r="C1000" i="1"/>
  <c r="D999" i="1"/>
  <c r="C999" i="1"/>
  <c r="H998" i="1"/>
  <c r="D998" i="1"/>
  <c r="G998" i="1" s="1"/>
  <c r="C998" i="1"/>
  <c r="D997" i="1"/>
  <c r="C997" i="1"/>
  <c r="H997" i="1" s="1"/>
  <c r="D996" i="1"/>
  <c r="C996" i="1"/>
  <c r="H995" i="1"/>
  <c r="G995" i="1"/>
  <c r="D995" i="1"/>
  <c r="C995" i="1"/>
  <c r="H994" i="1"/>
  <c r="G994" i="1"/>
  <c r="D994" i="1"/>
  <c r="C994" i="1"/>
  <c r="D993" i="1"/>
  <c r="G993" i="1" s="1"/>
  <c r="C993" i="1"/>
  <c r="H993" i="1" s="1"/>
  <c r="H992" i="1"/>
  <c r="G992" i="1"/>
  <c r="D992" i="1"/>
  <c r="C992" i="1"/>
  <c r="D991" i="1"/>
  <c r="C991" i="1"/>
  <c r="H991" i="1" s="1"/>
  <c r="H989" i="1"/>
  <c r="G989" i="1"/>
  <c r="D989" i="1"/>
  <c r="C989" i="1"/>
  <c r="D988" i="1"/>
  <c r="C988" i="1"/>
  <c r="H987" i="1"/>
  <c r="G987" i="1"/>
  <c r="D987" i="1"/>
  <c r="C987" i="1"/>
  <c r="G986"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D718" i="1"/>
  <c r="G718" i="1" s="1"/>
  <c r="C718" i="1"/>
  <c r="H718" i="1" s="1"/>
  <c r="G717" i="1"/>
  <c r="D717" i="1"/>
  <c r="H717" i="1" s="1"/>
  <c r="C717" i="1"/>
  <c r="H716" i="1"/>
  <c r="G716" i="1"/>
  <c r="D716" i="1"/>
  <c r="C716" i="1"/>
  <c r="D715" i="1"/>
  <c r="C715" i="1"/>
  <c r="H715" i="1" s="1"/>
  <c r="H714" i="1"/>
  <c r="G714" i="1"/>
  <c r="D714" i="1"/>
  <c r="C714" i="1"/>
  <c r="D713" i="1"/>
  <c r="C713" i="1"/>
  <c r="H713" i="1" s="1"/>
  <c r="H712" i="1"/>
  <c r="G712" i="1"/>
  <c r="D712" i="1"/>
  <c r="C712" i="1"/>
  <c r="D711" i="1"/>
  <c r="C711" i="1"/>
  <c r="H711" i="1" s="1"/>
  <c r="D710" i="1"/>
  <c r="C710" i="1"/>
  <c r="G710" i="1" s="1"/>
  <c r="D709" i="1"/>
  <c r="C709" i="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H647" i="1" s="1"/>
  <c r="C647" i="1"/>
  <c r="G647" i="1" s="1"/>
  <c r="H646" i="1"/>
  <c r="G646" i="1"/>
  <c r="D646" i="1"/>
  <c r="C646" i="1"/>
  <c r="D645" i="1"/>
  <c r="D644" i="1"/>
  <c r="C644" i="1"/>
  <c r="D643" i="1"/>
  <c r="C643" i="1"/>
  <c r="H643" i="1" s="1"/>
  <c r="G642" i="1"/>
  <c r="D642" i="1"/>
  <c r="C642" i="1"/>
  <c r="H642" i="1" s="1"/>
  <c r="D641" i="1"/>
  <c r="C641" i="1"/>
  <c r="H641" i="1" s="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3" i="1"/>
  <c r="H413" i="1" s="1"/>
  <c r="D412" i="1"/>
  <c r="C412" i="1"/>
  <c r="D411" i="1"/>
  <c r="D406" i="1"/>
  <c r="C406" i="1"/>
  <c r="H406" i="1" s="1"/>
  <c r="D405" i="1"/>
  <c r="C405" i="1"/>
  <c r="H405" i="1" s="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C371" i="1"/>
  <c r="H371" i="1" s="1"/>
  <c r="H370" i="1"/>
  <c r="G370" i="1"/>
  <c r="D370" i="1"/>
  <c r="C370" i="1"/>
  <c r="H369" i="1"/>
  <c r="G369" i="1"/>
  <c r="D369" i="1"/>
  <c r="C369" i="1"/>
  <c r="H368" i="1"/>
  <c r="G368" i="1"/>
  <c r="D368" i="1"/>
  <c r="C368" i="1"/>
  <c r="H367" i="1"/>
  <c r="G367" i="1"/>
  <c r="D367" i="1"/>
  <c r="C367" i="1"/>
  <c r="D366" i="1"/>
  <c r="C366" i="1"/>
  <c r="H366" i="1" s="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G308" i="1" s="1"/>
  <c r="D307" i="1"/>
  <c r="C307" i="1"/>
  <c r="G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C290" i="1"/>
  <c r="H290" i="1" s="1"/>
  <c r="D289" i="1"/>
  <c r="C289" i="1"/>
  <c r="H289" i="1" s="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1" i="1" s="1"/>
  <c r="D190" i="1"/>
  <c r="C190" i="1"/>
  <c r="H190" i="1" s="1"/>
  <c r="D189" i="1"/>
  <c r="C189" i="1"/>
  <c r="H189" i="1" s="1"/>
  <c r="D188" i="1"/>
  <c r="C188" i="1"/>
  <c r="H188" i="1" s="1"/>
  <c r="D187" i="1"/>
  <c r="C187" i="1"/>
  <c r="H187" i="1" s="1"/>
  <c r="D186" i="1"/>
  <c r="C186" i="1"/>
  <c r="H186" i="1" s="1"/>
  <c r="D185" i="1"/>
  <c r="C185" i="1"/>
  <c r="H185" i="1" s="1"/>
  <c r="D184" i="1"/>
  <c r="H183" i="1"/>
  <c r="G183" i="1"/>
  <c r="D183" i="1"/>
  <c r="C183" i="1"/>
  <c r="D182" i="1"/>
  <c r="G182" i="1" s="1"/>
  <c r="C182" i="1"/>
  <c r="H182" i="1" s="1"/>
  <c r="D181" i="1"/>
  <c r="C181" i="1"/>
  <c r="H181" i="1" s="1"/>
  <c r="D180" i="1"/>
  <c r="G180" i="1" s="1"/>
  <c r="C180" i="1"/>
  <c r="H180" i="1" s="1"/>
  <c r="D179" i="1"/>
  <c r="C179" i="1"/>
  <c r="H179" i="1" s="1"/>
  <c r="H178" i="1"/>
  <c r="D178" i="1"/>
  <c r="G178" i="1" s="1"/>
  <c r="C178" i="1"/>
  <c r="D177" i="1"/>
  <c r="C177" i="1"/>
  <c r="H177" i="1" s="1"/>
  <c r="D176" i="1"/>
  <c r="C176" i="1"/>
  <c r="H176" i="1" s="1"/>
  <c r="D175" i="1"/>
  <c r="C175" i="1"/>
  <c r="H175" i="1" s="1"/>
  <c r="D174" i="1"/>
  <c r="C174" i="1"/>
  <c r="H174" i="1" s="1"/>
  <c r="D173" i="1"/>
  <c r="D172" i="1"/>
  <c r="C172" i="1"/>
  <c r="H172" i="1" s="1"/>
  <c r="H171" i="1"/>
  <c r="G171" i="1"/>
  <c r="D171" i="1"/>
  <c r="C171" i="1"/>
  <c r="G170" i="1"/>
  <c r="D170" i="1"/>
  <c r="C170" i="1"/>
  <c r="H170" i="1" s="1"/>
  <c r="D169" i="1"/>
  <c r="C169" i="1"/>
  <c r="H169" i="1" s="1"/>
  <c r="G168" i="1"/>
  <c r="D168" i="1"/>
  <c r="C168" i="1"/>
  <c r="H168" i="1" s="1"/>
  <c r="H167" i="1"/>
  <c r="G167" i="1"/>
  <c r="D167" i="1"/>
  <c r="C167" i="1"/>
  <c r="D166" i="1"/>
  <c r="C166" i="1"/>
  <c r="H166" i="1" s="1"/>
  <c r="D165" i="1"/>
  <c r="C165" i="1"/>
  <c r="H165" i="1" s="1"/>
  <c r="H164" i="1"/>
  <c r="G164" i="1"/>
  <c r="D164" i="1"/>
  <c r="C164" i="1"/>
  <c r="D163" i="1"/>
  <c r="C163" i="1"/>
  <c r="D162" i="1"/>
  <c r="C162" i="1"/>
  <c r="H162" i="1" s="1"/>
  <c r="D161" i="1"/>
  <c r="C161" i="1"/>
  <c r="H161" i="1" s="1"/>
  <c r="D160" i="1"/>
  <c r="C160" i="1"/>
  <c r="G160" i="1" s="1"/>
  <c r="D158" i="1"/>
  <c r="C158" i="1"/>
  <c r="H158" i="1" s="1"/>
  <c r="D157" i="1"/>
  <c r="C157" i="1"/>
  <c r="H157" i="1" s="1"/>
  <c r="H156" i="1"/>
  <c r="G156" i="1"/>
  <c r="D156" i="1"/>
  <c r="C156" i="1"/>
  <c r="D155" i="1"/>
  <c r="D154" i="1"/>
  <c r="C154" i="1"/>
  <c r="G154" i="1" s="1"/>
  <c r="H153" i="1"/>
  <c r="G153" i="1"/>
  <c r="D153" i="1"/>
  <c r="C153" i="1"/>
  <c r="D152" i="1"/>
  <c r="C152" i="1"/>
  <c r="H152" i="1" s="1"/>
  <c r="H151" i="1"/>
  <c r="G151" i="1"/>
  <c r="D151" i="1"/>
  <c r="C151" i="1"/>
  <c r="H150" i="1"/>
  <c r="D150" i="1"/>
  <c r="C150" i="1"/>
  <c r="D149" i="1"/>
  <c r="C149" i="1"/>
  <c r="H149" i="1" s="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D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D76" i="1"/>
  <c r="C76" i="1"/>
  <c r="H76" i="1" s="1"/>
  <c r="H75" i="1"/>
  <c r="G75" i="1"/>
  <c r="D75" i="1"/>
  <c r="C75" i="1"/>
  <c r="H74" i="1"/>
  <c r="D74" i="1"/>
  <c r="G74" i="1" s="1"/>
  <c r="C74" i="1"/>
  <c r="D73" i="1"/>
  <c r="C73" i="1"/>
  <c r="H72" i="1"/>
  <c r="G72" i="1"/>
  <c r="D72" i="1"/>
  <c r="C72" i="1"/>
  <c r="D71" i="1"/>
  <c r="H71" i="1" s="1"/>
  <c r="C71" i="1"/>
  <c r="D70" i="1"/>
  <c r="H70" i="1" s="1"/>
  <c r="C70" i="1"/>
  <c r="H69" i="1"/>
  <c r="G69" i="1"/>
  <c r="D69" i="1"/>
  <c r="C69" i="1"/>
  <c r="H68" i="1"/>
  <c r="G68" i="1"/>
  <c r="D68" i="1"/>
  <c r="C68" i="1"/>
  <c r="H67" i="1"/>
  <c r="G67" i="1"/>
  <c r="D67" i="1"/>
  <c r="C67" i="1"/>
  <c r="D66" i="1"/>
  <c r="C66" i="1"/>
  <c r="H66" i="1" s="1"/>
  <c r="D65" i="1"/>
  <c r="C65" i="1"/>
  <c r="H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3" i="9" l="1"/>
  <c r="B283" i="9" s="1"/>
  <c r="F214" i="9"/>
  <c r="E274" i="9"/>
  <c r="F118" i="6"/>
  <c r="H1577" i="1"/>
  <c r="G1510" i="1"/>
  <c r="H1505" i="1"/>
  <c r="D1438" i="1"/>
  <c r="H1438" i="1" s="1"/>
  <c r="H1440" i="1"/>
  <c r="D5" i="7"/>
  <c r="C1437" i="1"/>
  <c r="J1440" i="1"/>
  <c r="H1561" i="1"/>
  <c r="G1576" i="1"/>
  <c r="G1560" i="1"/>
  <c r="D49" i="8"/>
  <c r="C1524" i="1" s="1"/>
  <c r="D24" i="8"/>
  <c r="C1499" i="1" s="1"/>
  <c r="G1499" i="1" s="1"/>
  <c r="G1504" i="1"/>
  <c r="G1503" i="1"/>
  <c r="G1491" i="1"/>
  <c r="H1501" i="1"/>
  <c r="C1481" i="1"/>
  <c r="G1484" i="1"/>
  <c r="G1483" i="1"/>
  <c r="G1480" i="1"/>
  <c r="E141" i="6"/>
  <c r="G1414" i="1"/>
  <c r="C1412" i="1"/>
  <c r="D114" i="6"/>
  <c r="H1265" i="1"/>
  <c r="G1263" i="1"/>
  <c r="G1223" i="1"/>
  <c r="G1224" i="1"/>
  <c r="H1018" i="1"/>
  <c r="E284" i="9"/>
  <c r="B284" i="9" s="1"/>
  <c r="G1241" i="1"/>
  <c r="G1240" i="1"/>
  <c r="G1013" i="1"/>
  <c r="H1013" i="1"/>
  <c r="H719" i="1"/>
  <c r="G713" i="1"/>
  <c r="G709" i="1"/>
  <c r="H644" i="1"/>
  <c r="H645" i="1"/>
  <c r="E22" i="9"/>
  <c r="B22" i="9" s="1"/>
  <c r="H649" i="1"/>
  <c r="B274" i="9"/>
  <c r="G643" i="1"/>
  <c r="G289" i="1"/>
  <c r="G186" i="1"/>
  <c r="C184" i="1"/>
  <c r="G184" i="1" s="1"/>
  <c r="C173" i="1"/>
  <c r="H173" i="1" s="1"/>
  <c r="G172" i="1"/>
  <c r="G162" i="1"/>
  <c r="G161" i="1"/>
  <c r="C155" i="1"/>
  <c r="H155" i="1" s="1"/>
  <c r="G149" i="1"/>
  <c r="H308" i="1"/>
  <c r="H307" i="1"/>
  <c r="C130" i="1"/>
  <c r="H130" i="1" s="1"/>
  <c r="G76" i="1"/>
  <c r="G66" i="1"/>
  <c r="G65" i="1"/>
  <c r="C64" i="1"/>
  <c r="H64" i="1" s="1"/>
  <c r="B214" i="9"/>
  <c r="E26" i="9"/>
  <c r="B26" i="9" s="1"/>
  <c r="G715" i="1"/>
  <c r="G711" i="1"/>
  <c r="H710" i="1"/>
  <c r="H709" i="1"/>
  <c r="G670" i="1"/>
  <c r="G668" i="1"/>
  <c r="G644" i="1"/>
  <c r="F652" i="4"/>
  <c r="G645" i="1"/>
  <c r="G641" i="1"/>
  <c r="G413" i="1"/>
  <c r="G406" i="1"/>
  <c r="G405" i="1"/>
  <c r="G411" i="1"/>
  <c r="G412" i="1"/>
  <c r="G404" i="1"/>
  <c r="H412" i="1"/>
  <c r="G378" i="1"/>
  <c r="G379" i="1"/>
  <c r="G366" i="1"/>
  <c r="G364" i="1"/>
  <c r="G365" i="1"/>
  <c r="G290" i="1"/>
  <c r="D643" i="4"/>
  <c r="H288" i="1"/>
  <c r="E273" i="9"/>
  <c r="B273" i="9" s="1"/>
  <c r="G288" i="1"/>
  <c r="E67" i="9"/>
  <c r="B67" i="9" s="1"/>
  <c r="E225" i="9"/>
  <c r="B225" i="9" s="1"/>
  <c r="G209" i="1"/>
  <c r="H209" i="1"/>
  <c r="H206" i="1"/>
  <c r="H192" i="1"/>
  <c r="G192" i="1"/>
  <c r="G207" i="1"/>
  <c r="G206" i="1"/>
  <c r="G191" i="1"/>
  <c r="G190" i="1"/>
  <c r="G189" i="1"/>
  <c r="G188" i="1"/>
  <c r="H184" i="1"/>
  <c r="G187" i="1"/>
  <c r="E46" i="9"/>
  <c r="B46" i="9" s="1"/>
  <c r="F222" i="9"/>
  <c r="B222" i="9" s="1"/>
  <c r="E45" i="9"/>
  <c r="B45" i="9" s="1"/>
  <c r="F221" i="9"/>
  <c r="B221" i="9" s="1"/>
  <c r="G185" i="1"/>
  <c r="E44" i="9"/>
  <c r="B44" i="9" s="1"/>
  <c r="F220" i="9"/>
  <c r="G181" i="1"/>
  <c r="F219" i="9"/>
  <c r="B219" i="9" s="1"/>
  <c r="E43" i="9"/>
  <c r="B43" i="9" s="1"/>
  <c r="G179" i="1"/>
  <c r="E42" i="9"/>
  <c r="B42" i="9" s="1"/>
  <c r="F218" i="9"/>
  <c r="B218" i="9" s="1"/>
  <c r="G177" i="1"/>
  <c r="G176" i="1"/>
  <c r="G175" i="1"/>
  <c r="G173" i="1"/>
  <c r="G174" i="1"/>
  <c r="G169" i="1"/>
  <c r="E163" i="4"/>
  <c r="D159" i="1" s="1"/>
  <c r="G165" i="1"/>
  <c r="G166" i="1"/>
  <c r="H160" i="1"/>
  <c r="D163" i="4"/>
  <c r="H163" i="1"/>
  <c r="G163" i="1"/>
  <c r="E40" i="9"/>
  <c r="B40" i="9" s="1"/>
  <c r="G158" i="1"/>
  <c r="G155" i="1"/>
  <c r="D152" i="4"/>
  <c r="C148" i="1" s="1"/>
  <c r="G148" i="1" s="1"/>
  <c r="G157" i="1"/>
  <c r="H154" i="1"/>
  <c r="F217" i="9"/>
  <c r="B217" i="9" s="1"/>
  <c r="E39" i="9"/>
  <c r="B39" i="9" s="1"/>
  <c r="G152" i="1"/>
  <c r="G150" i="1"/>
  <c r="F153" i="4"/>
  <c r="G131" i="1"/>
  <c r="G121" i="1"/>
  <c r="F125" i="4"/>
  <c r="G123" i="1"/>
  <c r="G120" i="1"/>
  <c r="H120" i="1"/>
  <c r="H108" i="1"/>
  <c r="E37" i="9"/>
  <c r="B37" i="9" s="1"/>
  <c r="H113" i="1"/>
  <c r="G108" i="1"/>
  <c r="G113" i="1"/>
  <c r="E106" i="4"/>
  <c r="D102" i="1" s="1"/>
  <c r="F216" i="9"/>
  <c r="B216" i="9" s="1"/>
  <c r="G79" i="1"/>
  <c r="G81" i="1"/>
  <c r="G73" i="1"/>
  <c r="H73" i="1"/>
  <c r="G70" i="1"/>
  <c r="G71" i="1"/>
  <c r="E30" i="9"/>
  <c r="B30" i="9" s="1"/>
  <c r="E29" i="9"/>
  <c r="B29" i="9" s="1"/>
  <c r="G64" i="1"/>
  <c r="E50" i="4"/>
  <c r="D46" i="1" s="1"/>
  <c r="H1247" i="1"/>
  <c r="G1245" i="1"/>
  <c r="H1245" i="1"/>
  <c r="G1244" i="1"/>
  <c r="H1244" i="1"/>
  <c r="G1236" i="1"/>
  <c r="G1237" i="1"/>
  <c r="G1232" i="1"/>
  <c r="H1227" i="1"/>
  <c r="E280" i="9"/>
  <c r="B280" i="9" s="1"/>
  <c r="G1229" i="1"/>
  <c r="G1227" i="1"/>
  <c r="G1228" i="1"/>
  <c r="E279" i="9"/>
  <c r="B279" i="9" s="1"/>
  <c r="D245" i="5"/>
  <c r="G1218" i="1"/>
  <c r="G1216" i="1"/>
  <c r="E237" i="5"/>
  <c r="G1217" i="1"/>
  <c r="H1216" i="1"/>
  <c r="H1217" i="1"/>
  <c r="F234" i="5"/>
  <c r="G1211" i="1"/>
  <c r="G1212" i="1"/>
  <c r="E290" i="9"/>
  <c r="B290" i="9" s="1"/>
  <c r="G1166" i="1"/>
  <c r="H1165" i="1"/>
  <c r="G1157" i="1"/>
  <c r="G1160" i="1"/>
  <c r="G1154" i="1"/>
  <c r="G1155" i="1"/>
  <c r="G1151" i="1"/>
  <c r="G1149" i="1"/>
  <c r="F170" i="5"/>
  <c r="G1136" i="1"/>
  <c r="H1127" i="1"/>
  <c r="G1127" i="1"/>
  <c r="G1133" i="1"/>
  <c r="G1064" i="1"/>
  <c r="F78" i="5"/>
  <c r="G1056" i="1"/>
  <c r="G1061" i="1"/>
  <c r="G1054" i="1"/>
  <c r="H1048" i="1"/>
  <c r="F69" i="5"/>
  <c r="G1048" i="1"/>
  <c r="F70" i="5"/>
  <c r="G1050" i="1"/>
  <c r="H1047" i="1"/>
  <c r="G1047" i="1"/>
  <c r="G1033" i="1"/>
  <c r="F52" i="5"/>
  <c r="G1030" i="1"/>
  <c r="G1032" i="1"/>
  <c r="F45" i="5"/>
  <c r="G1023" i="1"/>
  <c r="G1025" i="1"/>
  <c r="G1018" i="1"/>
  <c r="F35" i="5"/>
  <c r="G1014" i="1"/>
  <c r="G1006" i="1"/>
  <c r="F19" i="5"/>
  <c r="E12" i="5"/>
  <c r="D990" i="1" s="1"/>
  <c r="G1004" i="1"/>
  <c r="H999" i="1"/>
  <c r="G999" i="1"/>
  <c r="G997" i="1"/>
  <c r="D12" i="5"/>
  <c r="C990" i="1" s="1"/>
  <c r="G996" i="1"/>
  <c r="H996" i="1"/>
  <c r="G991" i="1"/>
  <c r="F13" i="5"/>
  <c r="H988" i="1"/>
  <c r="F8" i="5"/>
  <c r="G988" i="1"/>
  <c r="I1450" i="1"/>
  <c r="I1460" i="1"/>
  <c r="I1465" i="1"/>
  <c r="I1471" i="1"/>
  <c r="I1452" i="1"/>
  <c r="I1446" i="1"/>
  <c r="I1456" i="1"/>
  <c r="I1478" i="1"/>
  <c r="J1446" i="1"/>
  <c r="H1447" i="1"/>
  <c r="I1447" i="1" s="1"/>
  <c r="J1448" i="1"/>
  <c r="H1449" i="1"/>
  <c r="I1449" i="1" s="1"/>
  <c r="J1450" i="1"/>
  <c r="H1451" i="1"/>
  <c r="I1451" i="1" s="1"/>
  <c r="J1452" i="1"/>
  <c r="H1453" i="1"/>
  <c r="H1454" i="1"/>
  <c r="H1455" i="1"/>
  <c r="I1455" i="1" s="1"/>
  <c r="J1456" i="1"/>
  <c r="H1457" i="1"/>
  <c r="I1457" i="1" s="1"/>
  <c r="J1458" i="1"/>
  <c r="H1459" i="1"/>
  <c r="I1459" i="1" s="1"/>
  <c r="J1460" i="1"/>
  <c r="H1461" i="1"/>
  <c r="H1462" i="1"/>
  <c r="I1462" i="1" s="1"/>
  <c r="J1463" i="1"/>
  <c r="H1464" i="1"/>
  <c r="I1464" i="1" s="1"/>
  <c r="J1465" i="1"/>
  <c r="H1466" i="1"/>
  <c r="I1466" i="1" s="1"/>
  <c r="J1467" i="1"/>
  <c r="H1468" i="1"/>
  <c r="I1468" i="1" s="1"/>
  <c r="J1471" i="1"/>
  <c r="H1472" i="1"/>
  <c r="I1472" i="1" s="1"/>
  <c r="J1473" i="1"/>
  <c r="H1474" i="1"/>
  <c r="I1474" i="1" s="1"/>
  <c r="J1476" i="1"/>
  <c r="H1477" i="1"/>
  <c r="I1477" i="1" s="1"/>
  <c r="J1478" i="1"/>
  <c r="H1479" i="1"/>
  <c r="I1479" i="1" s="1"/>
  <c r="H1542" i="1"/>
  <c r="G1542" i="1"/>
  <c r="H1546" i="1"/>
  <c r="G1546" i="1"/>
  <c r="H1550" i="1"/>
  <c r="G1550" i="1"/>
  <c r="H1554" i="1"/>
  <c r="G1554" i="1"/>
  <c r="H1558" i="1"/>
  <c r="G1558" i="1"/>
  <c r="H1562" i="1"/>
  <c r="G1562" i="1"/>
  <c r="H1566" i="1"/>
  <c r="G1566" i="1"/>
  <c r="H1570" i="1"/>
  <c r="G1570" i="1"/>
  <c r="H1574" i="1"/>
  <c r="G1574" i="1"/>
  <c r="H1578" i="1"/>
  <c r="G1578" i="1"/>
  <c r="F7" i="4"/>
  <c r="E298" i="4"/>
  <c r="E350" i="4"/>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43" i="1"/>
  <c r="G1547" i="1"/>
  <c r="G1551" i="1"/>
  <c r="G1555" i="1"/>
  <c r="G1559" i="1"/>
  <c r="G1563" i="1"/>
  <c r="G1567" i="1"/>
  <c r="G1571" i="1"/>
  <c r="G1575" i="1"/>
  <c r="G1579" i="1"/>
  <c r="F299" i="4"/>
  <c r="F351" i="4"/>
  <c r="H1509" i="1"/>
  <c r="G1514" i="1"/>
  <c r="G1522" i="1"/>
  <c r="H1525" i="1"/>
  <c r="G1530" i="1"/>
  <c r="H1533" i="1"/>
  <c r="G1538" i="1"/>
  <c r="H1541" i="1"/>
  <c r="D50" i="4"/>
  <c r="D82" i="4"/>
  <c r="D106" i="4"/>
  <c r="D224" i="4"/>
  <c r="D252" i="4"/>
  <c r="D311" i="4"/>
  <c r="D298" i="4" s="1"/>
  <c r="D363" i="4"/>
  <c r="D350" i="4" s="1"/>
  <c r="D529" i="4"/>
  <c r="E593" i="4"/>
  <c r="D587" i="1" s="1"/>
  <c r="H289" i="9"/>
  <c r="E176" i="5"/>
  <c r="D133" i="4"/>
  <c r="D215" i="4"/>
  <c r="D263" i="4"/>
  <c r="F416" i="4"/>
  <c r="D459" i="4"/>
  <c r="F516" i="4"/>
  <c r="D515" i="4"/>
  <c r="F568" i="4"/>
  <c r="D567" i="4"/>
  <c r="E580" i="4"/>
  <c r="D574" i="1" s="1"/>
  <c r="F626" i="4"/>
  <c r="D625" i="4"/>
  <c r="E5" i="7"/>
  <c r="D644" i="4"/>
  <c r="G142" i="9"/>
  <c r="E142" i="9" s="1"/>
  <c r="B142" i="9" s="1"/>
  <c r="F603" i="4"/>
  <c r="D43" i="8"/>
  <c r="G297" i="9"/>
  <c r="E297" i="9" s="1"/>
  <c r="D87" i="5"/>
  <c r="F149" i="5"/>
  <c r="D176" i="5"/>
  <c r="D190" i="5"/>
  <c r="F206" i="5"/>
  <c r="D238" i="5"/>
  <c r="F250" i="5"/>
  <c r="D258" i="5"/>
  <c r="D5" i="6"/>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5" i="9"/>
  <c r="H164" i="9"/>
  <c r="G164" i="9"/>
  <c r="G163" i="9"/>
  <c r="E163" i="9" s="1"/>
  <c r="B163" i="9" s="1"/>
  <c r="G162" i="9"/>
  <c r="E162" i="9" s="1"/>
  <c r="B162" i="9" s="1"/>
  <c r="G161" i="9"/>
  <c r="E161" i="9" s="1"/>
  <c r="B161" i="9" s="1"/>
  <c r="G160" i="9"/>
  <c r="E160" i="9" s="1"/>
  <c r="B160" i="9" s="1"/>
  <c r="G166" i="9"/>
  <c r="E166" i="9" s="1"/>
  <c r="B166" i="9" s="1"/>
  <c r="H165" i="9"/>
  <c r="I10" i="9"/>
  <c r="F88" i="5"/>
  <c r="D146" i="5"/>
  <c r="F177" i="5"/>
  <c r="E146" i="5"/>
  <c r="D1124" i="1" s="1"/>
  <c r="E287" i="9"/>
  <c r="B287" i="9" s="1"/>
  <c r="E292" i="9"/>
  <c r="B292" i="9" s="1"/>
  <c r="E289" i="9"/>
  <c r="B289" i="9" s="1"/>
  <c r="B220" i="9"/>
  <c r="B230" i="9"/>
  <c r="B240" i="9"/>
  <c r="B246" i="9"/>
  <c r="B256" i="9"/>
  <c r="B262" i="9"/>
  <c r="B224" i="9"/>
  <c r="B228" i="9"/>
  <c r="B234" i="9"/>
  <c r="B244" i="9"/>
  <c r="B250" i="9"/>
  <c r="B260" i="9"/>
  <c r="B266" i="9"/>
  <c r="E164" i="9" l="1"/>
  <c r="B164" i="9" s="1"/>
  <c r="G1438" i="1"/>
  <c r="G1437" i="1"/>
  <c r="H1437" i="1"/>
  <c r="H29" i="3"/>
  <c r="C1436" i="1"/>
  <c r="H1499" i="1"/>
  <c r="D42" i="8"/>
  <c r="G294" i="9" s="1"/>
  <c r="E294" i="9" s="1"/>
  <c r="B294" i="9" s="1"/>
  <c r="G1524" i="1"/>
  <c r="H1524" i="1"/>
  <c r="G1481" i="1"/>
  <c r="H1481" i="1"/>
  <c r="I28" i="3"/>
  <c r="D1435" i="1"/>
  <c r="F114" i="6"/>
  <c r="H27" i="3"/>
  <c r="C1408" i="1"/>
  <c r="G1412" i="1"/>
  <c r="H1412" i="1"/>
  <c r="B191" i="9"/>
  <c r="D151" i="4"/>
  <c r="D289" i="4" s="1"/>
  <c r="G20" i="9"/>
  <c r="F152" i="4"/>
  <c r="H20" i="9"/>
  <c r="G130" i="1"/>
  <c r="F643" i="4"/>
  <c r="C637" i="1"/>
  <c r="E151" i="4"/>
  <c r="F163" i="4"/>
  <c r="C159" i="1"/>
  <c r="H148" i="1"/>
  <c r="D6" i="4"/>
  <c r="H16" i="3" s="1"/>
  <c r="E6" i="4"/>
  <c r="F245" i="5"/>
  <c r="C1222" i="1"/>
  <c r="D1214" i="1"/>
  <c r="I23" i="3"/>
  <c r="H990" i="1"/>
  <c r="E7" i="5"/>
  <c r="I20" i="3" s="1"/>
  <c r="F12" i="5"/>
  <c r="D7" i="5"/>
  <c r="H20" i="3" s="1"/>
  <c r="G990" i="1"/>
  <c r="C985" i="1"/>
  <c r="D408" i="4"/>
  <c r="F350" i="4"/>
  <c r="C345" i="1"/>
  <c r="E165" i="9"/>
  <c r="B165" i="9" s="1"/>
  <c r="G299" i="9"/>
  <c r="E299" i="9" s="1"/>
  <c r="D141" i="6"/>
  <c r="F5" i="6"/>
  <c r="H24" i="3"/>
  <c r="C1299" i="1"/>
  <c r="D68" i="5"/>
  <c r="F87" i="5"/>
  <c r="C1065" i="1"/>
  <c r="F644" i="4"/>
  <c r="C638" i="1"/>
  <c r="F515" i="4"/>
  <c r="C509" i="1"/>
  <c r="F263" i="4"/>
  <c r="C259" i="1"/>
  <c r="H587" i="1"/>
  <c r="G587" i="1"/>
  <c r="F311" i="4"/>
  <c r="C306" i="1"/>
  <c r="F82" i="4"/>
  <c r="C78" i="1"/>
  <c r="F146" i="5"/>
  <c r="C1124" i="1"/>
  <c r="F212" i="9"/>
  <c r="B212" i="9" s="1"/>
  <c r="F258" i="5"/>
  <c r="C1235" i="1"/>
  <c r="G291" i="9"/>
  <c r="E291" i="9" s="1"/>
  <c r="B291" i="9" s="1"/>
  <c r="F190" i="5"/>
  <c r="C1167" i="1"/>
  <c r="I35" i="3"/>
  <c r="C1518" i="1"/>
  <c r="D1436" i="1"/>
  <c r="I29" i="3"/>
  <c r="H574" i="1"/>
  <c r="G574" i="1"/>
  <c r="F215" i="4"/>
  <c r="C211" i="1"/>
  <c r="E175" i="5"/>
  <c r="D1152" i="1" s="1"/>
  <c r="D1153" i="1"/>
  <c r="I22" i="3"/>
  <c r="F529" i="4"/>
  <c r="D528" i="4"/>
  <c r="C523" i="1"/>
  <c r="F252" i="4"/>
  <c r="C248" i="1"/>
  <c r="F50" i="4"/>
  <c r="C46" i="1"/>
  <c r="F176" i="5"/>
  <c r="H22" i="3"/>
  <c r="C1153" i="1"/>
  <c r="B297" i="9"/>
  <c r="E296" i="9"/>
  <c r="I10" i="3" s="1"/>
  <c r="F567" i="4"/>
  <c r="C561" i="1"/>
  <c r="F459" i="4"/>
  <c r="C453" i="1"/>
  <c r="F133" i="4"/>
  <c r="C129" i="1"/>
  <c r="D420" i="4"/>
  <c r="F224" i="4"/>
  <c r="C220" i="1"/>
  <c r="E289" i="4"/>
  <c r="D147" i="1"/>
  <c r="I17" i="3"/>
  <c r="E408" i="4"/>
  <c r="D403" i="1" s="1"/>
  <c r="D345" i="1"/>
  <c r="F89" i="6"/>
  <c r="C1383" i="1"/>
  <c r="F238" i="5"/>
  <c r="D237" i="5"/>
  <c r="C1215" i="1"/>
  <c r="F625" i="4"/>
  <c r="C619" i="1"/>
  <c r="G295" i="9"/>
  <c r="E295" i="9" s="1"/>
  <c r="B295" i="9" s="1"/>
  <c r="E68" i="5"/>
  <c r="F363" i="4"/>
  <c r="C358" i="1"/>
  <c r="F106" i="4"/>
  <c r="C102" i="1"/>
  <c r="E528" i="4"/>
  <c r="D407" i="4"/>
  <c r="F298" i="4"/>
  <c r="C293" i="1"/>
  <c r="E407" i="4"/>
  <c r="D402" i="1" s="1"/>
  <c r="D293" i="1"/>
  <c r="C1517" i="1" l="1"/>
  <c r="G1517" i="1" s="1"/>
  <c r="K1432" i="9"/>
  <c r="I34" i="3"/>
  <c r="G1408" i="1"/>
  <c r="H1408" i="1"/>
  <c r="H17" i="3"/>
  <c r="C147" i="1"/>
  <c r="G147" i="1" s="1"/>
  <c r="F151" i="4"/>
  <c r="E20" i="9"/>
  <c r="B20" i="9" s="1"/>
  <c r="C2" i="1"/>
  <c r="F6" i="4"/>
  <c r="D290" i="4"/>
  <c r="F290" i="4" s="1"/>
  <c r="G637" i="1"/>
  <c r="H637" i="1"/>
  <c r="H159" i="1"/>
  <c r="G159" i="1"/>
  <c r="D412" i="4"/>
  <c r="D639" i="4" s="1"/>
  <c r="I16" i="3"/>
  <c r="D2" i="1"/>
  <c r="G2" i="1" s="1"/>
  <c r="E412" i="4"/>
  <c r="H1222" i="1"/>
  <c r="G1222" i="1"/>
  <c r="D985" i="1"/>
  <c r="G985" i="1" s="1"/>
  <c r="F7" i="5"/>
  <c r="H985" i="1"/>
  <c r="H293" i="1"/>
  <c r="G293" i="1"/>
  <c r="F237" i="5"/>
  <c r="H23" i="3"/>
  <c r="C1214" i="1"/>
  <c r="E413" i="4"/>
  <c r="E291" i="4"/>
  <c r="D287" i="1" s="1"/>
  <c r="D285" i="1"/>
  <c r="E290" i="4"/>
  <c r="D286" i="1" s="1"/>
  <c r="H129" i="1"/>
  <c r="G129" i="1"/>
  <c r="H561" i="1"/>
  <c r="G561" i="1"/>
  <c r="H1153" i="1"/>
  <c r="G1153" i="1"/>
  <c r="H1436" i="1"/>
  <c r="G1436" i="1"/>
  <c r="H358" i="1"/>
  <c r="G358" i="1"/>
  <c r="H619" i="1"/>
  <c r="G619" i="1"/>
  <c r="H220" i="1"/>
  <c r="G220" i="1"/>
  <c r="H46" i="1"/>
  <c r="G46" i="1"/>
  <c r="H523" i="1"/>
  <c r="G523" i="1"/>
  <c r="H1518" i="1"/>
  <c r="G1518" i="1"/>
  <c r="H11" i="3"/>
  <c r="H1124" i="1"/>
  <c r="G1124" i="1"/>
  <c r="H306" i="1"/>
  <c r="G306" i="1"/>
  <c r="H259" i="1"/>
  <c r="G259" i="1"/>
  <c r="H638" i="1"/>
  <c r="G638" i="1"/>
  <c r="F68" i="5"/>
  <c r="H21" i="3"/>
  <c r="C1046" i="1"/>
  <c r="D6" i="5"/>
  <c r="F141" i="6"/>
  <c r="H28" i="3"/>
  <c r="C1435" i="1"/>
  <c r="H147" i="1"/>
  <c r="H345" i="1"/>
  <c r="G345" i="1"/>
  <c r="F407" i="4"/>
  <c r="C402" i="1"/>
  <c r="H1383" i="1"/>
  <c r="G1383" i="1"/>
  <c r="D175" i="5"/>
  <c r="D636" i="4"/>
  <c r="F528" i="4"/>
  <c r="C522" i="1"/>
  <c r="H1235" i="1"/>
  <c r="G1235" i="1"/>
  <c r="H9" i="3"/>
  <c r="H1299" i="1"/>
  <c r="G1299" i="1"/>
  <c r="E298" i="9"/>
  <c r="B299" i="9"/>
  <c r="H453" i="1"/>
  <c r="G453" i="1"/>
  <c r="E636" i="4"/>
  <c r="D630" i="1" s="1"/>
  <c r="D522" i="1"/>
  <c r="E635" i="4"/>
  <c r="D629" i="1" s="1"/>
  <c r="H102" i="1"/>
  <c r="G102" i="1"/>
  <c r="D1046" i="1"/>
  <c r="I21" i="3"/>
  <c r="E6" i="5"/>
  <c r="H1215" i="1"/>
  <c r="G1215" i="1"/>
  <c r="D635" i="4"/>
  <c r="F420" i="4"/>
  <c r="C414" i="1"/>
  <c r="H248" i="1"/>
  <c r="G248" i="1"/>
  <c r="H211" i="1"/>
  <c r="G211" i="1"/>
  <c r="H1167" i="1"/>
  <c r="G1167" i="1"/>
  <c r="H78" i="1"/>
  <c r="G78" i="1"/>
  <c r="H509" i="1"/>
  <c r="G509" i="1"/>
  <c r="H1065" i="1"/>
  <c r="G1065" i="1"/>
  <c r="E293" i="9"/>
  <c r="D291" i="4"/>
  <c r="F289" i="4"/>
  <c r="D413" i="4"/>
  <c r="C285" i="1"/>
  <c r="F408" i="4"/>
  <c r="C403" i="1"/>
  <c r="H1517" i="1" l="1"/>
  <c r="E19" i="9"/>
  <c r="C286" i="1"/>
  <c r="H286" i="1" s="1"/>
  <c r="C407" i="1"/>
  <c r="G407" i="1" s="1"/>
  <c r="F412" i="4"/>
  <c r="H2" i="1"/>
  <c r="D407" i="1"/>
  <c r="E639" i="4"/>
  <c r="D633" i="1" s="1"/>
  <c r="D640" i="4"/>
  <c r="D641" i="4" s="1"/>
  <c r="D415" i="4"/>
  <c r="F413" i="4"/>
  <c r="C408" i="1"/>
  <c r="D414" i="4"/>
  <c r="F636" i="4"/>
  <c r="C630" i="1"/>
  <c r="F291" i="4"/>
  <c r="C287" i="1"/>
  <c r="H276" i="9"/>
  <c r="D984" i="1"/>
  <c r="F175" i="5"/>
  <c r="C1152" i="1"/>
  <c r="G282" i="9"/>
  <c r="E282" i="9" s="1"/>
  <c r="B282" i="9" s="1"/>
  <c r="G276" i="9"/>
  <c r="F6" i="5"/>
  <c r="C984" i="1"/>
  <c r="N3" i="9"/>
  <c r="I11" i="3"/>
  <c r="F639" i="4"/>
  <c r="C633" i="1"/>
  <c r="H403" i="1"/>
  <c r="G403" i="1"/>
  <c r="H414" i="1"/>
  <c r="G414" i="1"/>
  <c r="H285" i="1"/>
  <c r="G285" i="1"/>
  <c r="F635" i="4"/>
  <c r="C629" i="1"/>
  <c r="H522" i="1"/>
  <c r="G522" i="1"/>
  <c r="H402" i="1"/>
  <c r="G402" i="1"/>
  <c r="H1435" i="1"/>
  <c r="G1435" i="1"/>
  <c r="H1046" i="1"/>
  <c r="G1046" i="1"/>
  <c r="E640" i="4"/>
  <c r="E415" i="4"/>
  <c r="D410" i="1" s="1"/>
  <c r="D408" i="1"/>
  <c r="E414" i="4"/>
  <c r="D409" i="1" s="1"/>
  <c r="K3" i="9"/>
  <c r="I9" i="3"/>
  <c r="H1214" i="1"/>
  <c r="G1214" i="1"/>
  <c r="G286" i="1" l="1"/>
  <c r="H407" i="1"/>
  <c r="H408" i="1"/>
  <c r="G408" i="1"/>
  <c r="E642" i="4"/>
  <c r="D634" i="1"/>
  <c r="E641" i="4"/>
  <c r="H8" i="3"/>
  <c r="H984" i="1"/>
  <c r="G984" i="1"/>
  <c r="H1152" i="1"/>
  <c r="G1152" i="1"/>
  <c r="H287" i="1"/>
  <c r="G287" i="1"/>
  <c r="H630" i="1"/>
  <c r="G630" i="1"/>
  <c r="H629" i="1"/>
  <c r="G629" i="1"/>
  <c r="H633" i="1"/>
  <c r="G633" i="1"/>
  <c r="F641" i="4"/>
  <c r="C635" i="1"/>
  <c r="F415" i="4"/>
  <c r="C410" i="1"/>
  <c r="E276" i="9"/>
  <c r="F414" i="4"/>
  <c r="C409" i="1"/>
  <c r="D642" i="4"/>
  <c r="F640" i="4"/>
  <c r="C634" i="1"/>
  <c r="H634" i="1" l="1"/>
  <c r="G634" i="1"/>
  <c r="E275" i="9"/>
  <c r="I8" i="3" s="1"/>
  <c r="B276" i="9"/>
  <c r="F642" i="4"/>
  <c r="D646" i="4"/>
  <c r="C636" i="1"/>
  <c r="H410" i="1"/>
  <c r="G410" i="1"/>
  <c r="D645" i="4"/>
  <c r="E646" i="4"/>
  <c r="D636" i="1"/>
  <c r="M3" i="9"/>
  <c r="H409" i="1"/>
  <c r="G409" i="1"/>
  <c r="E645" i="4"/>
  <c r="D635" i="1"/>
  <c r="G635" i="1" s="1"/>
  <c r="H635" i="1" l="1"/>
  <c r="I18" i="3"/>
  <c r="D639" i="1"/>
  <c r="D640" i="1"/>
  <c r="I19" i="3"/>
  <c r="H636" i="1"/>
  <c r="G636" i="1"/>
  <c r="F645" i="4"/>
  <c r="H18" i="3"/>
  <c r="C639" i="1"/>
  <c r="F646" i="4"/>
  <c r="H19" i="3"/>
  <c r="C640" i="1"/>
  <c r="H640" i="1" l="1"/>
  <c r="G640" i="1"/>
  <c r="H639" i="1"/>
  <c r="G639" i="1"/>
  <c r="H7" i="3"/>
  <c r="J3" i="9" l="1"/>
  <c r="I7" i="3"/>
  <c r="M272" i="9" l="1"/>
  <c r="L272" i="9"/>
  <c r="H18" i="9"/>
  <c r="G18" i="9"/>
  <c r="K13" i="9"/>
  <c r="I8" i="9"/>
  <c r="G15" i="9"/>
  <c r="I6" i="9"/>
  <c r="K12" i="9"/>
  <c r="G17" i="9"/>
  <c r="K9" i="9"/>
  <c r="L15" i="9"/>
  <c r="J17" i="9"/>
  <c r="K8" i="9"/>
  <c r="J13" i="9"/>
  <c r="K5" i="9"/>
  <c r="J10" i="9"/>
  <c r="M16" i="9"/>
  <c r="K10" i="9"/>
  <c r="G16" i="9"/>
  <c r="I5" i="9"/>
  <c r="K11" i="9"/>
  <c r="H16" i="9"/>
  <c r="L16" i="9"/>
  <c r="I7" i="9"/>
  <c r="J7" i="9"/>
  <c r="I12" i="9"/>
  <c r="I13" i="9"/>
  <c r="M15" i="9"/>
  <c r="I9" i="9"/>
  <c r="J9" i="9"/>
  <c r="H15" i="9"/>
  <c r="J6" i="9"/>
  <c r="I11" i="9"/>
  <c r="H17" i="9"/>
  <c r="K6" i="9"/>
  <c r="J11" i="9"/>
  <c r="I17" i="9"/>
  <c r="K7" i="9"/>
  <c r="J12" i="9"/>
  <c r="J5" i="9"/>
  <c r="J8" i="9"/>
  <c r="F272" i="9" l="1"/>
  <c r="E13" i="9"/>
  <c r="B13" i="9" s="1"/>
  <c r="E11" i="9"/>
  <c r="B11" i="9" s="1"/>
  <c r="E9" i="9"/>
  <c r="B9" i="9" s="1"/>
  <c r="E7" i="9"/>
  <c r="B7" i="9" s="1"/>
  <c r="E10" i="9"/>
  <c r="B10" i="9" s="1"/>
  <c r="E5" i="9"/>
  <c r="F16" i="9"/>
  <c r="E16" i="9"/>
  <c r="F15" i="9"/>
  <c r="E6" i="9"/>
  <c r="B6" i="9" s="1"/>
  <c r="E18" i="9"/>
  <c r="B18" i="9" s="1"/>
  <c r="E12" i="9"/>
  <c r="B12" i="9" s="1"/>
  <c r="E15" i="9"/>
  <c r="E17" i="9"/>
  <c r="B17" i="9" s="1"/>
  <c r="E8" i="9"/>
  <c r="B8" i="9" s="1"/>
  <c r="B272" i="9"/>
  <c r="F19" i="9"/>
  <c r="F14" i="9" l="1"/>
  <c r="F3" i="9" s="1"/>
  <c r="B16" i="9"/>
  <c r="E14" i="9"/>
  <c r="B15" i="9"/>
  <c r="E4" i="9"/>
  <c r="B5"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<sst xmlns="http://schemas.openxmlformats.org/spreadsheetml/2006/main" count="4312" uniqueCount="3393">
  <si>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</si>
  <si>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</si>
  <si>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</si>
  <si>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</si>
  <si>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</si>
  <si>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</si>
  <si>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</si>
  <si>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</si>
  <si>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</si>
  <si>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</si>
  <si>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</si>
  <si>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</si>
  <si>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</si>
  <si>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</si>
  <si>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</si>
  <si>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</si>
  <si>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</si>
  <si>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</si>
  <si>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</si>
  <si>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</si>
  <si>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</si>
  <si>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</si>
  <si>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</si>
  <si>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</si>
  <si>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</si>
  <si>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</si>
  <si>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</si>
  <si>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</si>
  <si>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</si>
  <si>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</si>
  <si>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</si>
  <si>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</si>
  <si>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</si>
  <si>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</si>
  <si>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</si>
  <si>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</si>
  <si>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</si>
  <si>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</si>
  <si>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</si>
  <si>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</si>
  <si>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</si>
  <si>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</si>
  <si>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</si>
  <si>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</si>
  <si>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</si>
  <si>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</si>
  <si>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</si>
  <si>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</si>
  <si>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</si>
  <si>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</si>
  <si>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</si>
  <si>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</si>
  <si>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</si>
  <si>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</si>
  <si>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</si>
  <si>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</si>
  <si>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</si>
  <si>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</si>
  <si>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</si>
  <si>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</si>
  <si>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</si>
  <si>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</si>
  <si>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</si>
  <si>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</si>
  <si>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</si>
  <si>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</si>
  <si>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</si>
  <si>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</si>
  <si>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</si>
  <si>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</si>
  <si>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</si>
  <si>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</si>
  <si>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</si>
  <si>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</si>
  <si>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</si>
  <si>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</si>
  <si>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</si>
  <si>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</si>
  <si>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</si>
  <si>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</si>
  <si>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</si>
  <si>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</si>
  <si>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</si>
  <si>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</si>
  <si>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</si>
  <si>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</si>
  <si>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</si>
  <si>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</si>
  <si>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</si>
  <si>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</si>
  <si>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</si>
  <si>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</si>
  <si>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</si>
  <si>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</si>
  <si>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</si>
  <si>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</si>
  <si>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</si>
  <si>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</si>
  <si>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</si>
  <si>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</si>
  <si>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</si>
  <si>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</si>
  <si>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</si>
  <si>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</si>
  <si>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</si>
  <si>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</si>
  <si>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</si>
  <si>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</si>
  <si>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</si>
  <si>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</si>
  <si>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</si>
  <si>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</si>
  <si>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</si>
  <si>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</si>
  <si>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</si>
  <si>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</si>
  <si>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</si>
  <si>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</si>
  <si>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</si>
  <si>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</si>
  <si>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</si>
  <si>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</si>
  <si>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</si>
  <si>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</si>
  <si>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</si>
  <si>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</si>
  <si>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</si>
  <si>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</si>
  <si>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</si>
  <si>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</si>
  <si>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</si>
  <si>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</si>
  <si>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</si>
  <si>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</si>
  <si>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</si>
  <si>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</si>
  <si>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</si>
  <si>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</si>
  <si>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</si>
  <si>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</si>
  <si>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</si>
  <si>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</si>
  <si>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</si>
  <si>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</si>
  <si>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</si>
  <si>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</si>
  <si>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</si>
  <si>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</si>
  <si>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</si>
  <si>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</si>
  <si>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</si>
  <si>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</si>
  <si>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</si>
  <si>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</si>
  <si>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</si>
  <si>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</si>
  <si>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</si>
  <si>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</si>
  <si>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</si>
  <si>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</si>
  <si>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</si>
  <si>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</si>
  <si>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</si>
  <si>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</si>
  <si>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</si>
  <si>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</si>
  <si>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</si>
  <si>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</si>
  <si>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</si>
  <si>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</si>
  <si>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</si>
  <si>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</si>
  <si>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</si>
  <si>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</si>
  <si>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</si>
  <si>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</si>
  <si>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</si>
  <si>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</si>
  <si>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</si>
  <si>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</si>
  <si>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</si>
  <si>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</si>
  <si>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</si>
  <si>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</si>
  <si>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</si>
  <si>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</si>
  <si>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</si>
  <si>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</si>
  <si>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</si>
  <si>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</si>
  <si>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</si>
  <si>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</si>
  <si>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</si>
  <si>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</si>
  <si>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</si>
  <si>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</si>
  <si>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</si>
  <si>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</si>
  <si>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</si>
  <si>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</si>
  <si>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</si>
  <si>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</si>
  <si>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</si>
  <si>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</si>
  <si>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</si>
  <si>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</si>
  <si>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</si>
  <si>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</si>
  <si>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</si>
  <si>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</si>
  <si>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</si>
  <si>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</si>
  <si>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</si>
  <si>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</si>
  <si>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</si>
  <si>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</si>
  <si>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</si>
  <si>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</si>
  <si>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</si>
  <si>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</si>
  <si>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</si>
  <si>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</si>
  <si>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</si>
  <si>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</si>
  <si>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</si>
  <si>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</si>
  <si>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</si>
  <si>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</si>
  <si>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</si>
  <si>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</si>
  <si>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</si>
  <si>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</si>
  <si>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</si>
  <si>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</si>
  <si>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</si>
  <si>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</si>
  <si>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</si>
  <si>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</si>
  <si>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</si>
  <si>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</si>
  <si>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</si>
  <si>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</si>
  <si>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</si>
  <si>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</si>
  <si>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</si>
  <si>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</si>
  <si>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</si>
  <si>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</si>
  <si>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</si>
  <si>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</si>
  <si>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</si>
  <si>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</si>
  <si>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</si>
  <si>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</si>
  <si>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</si>
  <si>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</si>
  <si>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</si>
  <si>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</si>
  <si>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</si>
  <si>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</si>
  <si>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</si>
  <si>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</si>
  <si>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</si>
  <si>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</si>
  <si>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</si>
  <si>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</si>
  <si>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</si>
  <si>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</si>
  <si>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</si>
  <si>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</si>
  <si>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</si>
  <si>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</si>
  <si>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</si>
  <si>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</si>
  <si>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</si>
  <si>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</si>
  <si>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</si>
  <si>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</si>
  <si>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</si>
  <si>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</si>
  <si>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</si>
  <si>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</si>
  <si>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</si>
  <si>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</si>
  <si>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</si>
  <si>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</si>
  <si>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</si>
  <si>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</si>
  <si>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</si>
  <si>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</si>
  <si>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</si>
  <si>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</si>
  <si>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</si>
  <si>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</si>
  <si>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</si>
  <si>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</si>
  <si>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</si>
  <si>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</si>
  <si>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</si>
  <si>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</si>
  <si>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</si>
  <si>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</si>
  <si>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</si>
  <si>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</si>
  <si>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</si>
  <si>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</si>
  <si>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</si>
  <si>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</si>
  <si>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</si>
  <si>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</si>
  <si>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</si>
  <si>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</si>
  <si>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</si>
  <si>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</si>
  <si>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</si>
  <si>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</si>
  <si>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</si>
  <si>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</si>
  <si>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</si>
  <si>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</si>
  <si>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</si>
  <si>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</si>
  <si>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</si>
  <si>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</si>
  <si>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</si>
  <si>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</si>
  <si>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</si>
  <si>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</si>
  <si>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</si>
  <si>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</si>
  <si>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</si>
  <si>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</si>
  <si>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</si>
  <si>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</si>
  <si>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</si>
  <si>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</si>
  <si>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</si>
  <si>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</si>
  <si>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</si>
  <si>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</si>
  <si>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</si>
  <si>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</si>
  <si>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</si>
  <si>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</si>
  <si>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</si>
  <si>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</si>
  <si>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</si>
  <si>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</si>
  <si>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</si>
  <si>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</si>
  <si>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</si>
  <si>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</si>
  <si>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</si>
  <si>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</si>
  <si>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</si>
  <si>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</si>
  <si>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</si>
  <si>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</si>
  <si>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</si>
  <si>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</si>
  <si>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</si>
  <si>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</si>
  <si>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</si>
  <si>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</si>
  <si>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</si>
  <si>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</si>
  <si>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</si>
  <si>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</si>
  <si>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</si>
  <si>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</si>
  <si>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</si>
  <si>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</si>
  <si>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</si>
  <si>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</si>
  <si>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</si>
  <si>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</si>
  <si>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</si>
  <si>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</si>
  <si>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</si>
  <si>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</si>
  <si>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</si>
  <si>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</si>
  <si>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</si>
  <si>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</si>
  <si>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</si>
  <si>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</si>
  <si>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</si>
  <si>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</si>
  <si>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</si>
  <si>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</si>
  <si>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</si>
  <si>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</si>
  <si>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</si>
  <si>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</si>
  <si>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</si>
  <si>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</si>
  <si>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</si>
  <si>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</si>
  <si>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</si>
  <si>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</si>
  <si>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</si>
  <si>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</si>
  <si>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</si>
  <si>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</si>
  <si>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</si>
  <si>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</si>
  <si>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</si>
  <si>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</si>
  <si>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</si>
  <si>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</si>
  <si>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</si>
  <si>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</si>
  <si>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</si>
  <si>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</si>
  <si>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</si>
  <si>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</si>
  <si>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</si>
  <si>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</si>
  <si>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</si>
  <si>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</si>
  <si>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</si>
  <si>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</si>
  <si>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</si>
  <si>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</si>
  <si>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</si>
  <si>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</si>
  <si>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</si>
  <si>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</si>
  <si>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</si>
  <si>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</si>
  <si>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</si>
  <si>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</si>
  <si>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</si>
  <si>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</si>
  <si>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</si>
  <si>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</si>
  <si>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</si>
  <si>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</si>
  <si>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</si>
  <si>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</si>
  <si>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</si>
  <si>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</si>
  <si>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</si>
  <si>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</si>
  <si>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</si>
  <si>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</si>
  <si>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</si>
  <si>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</si>
  <si>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</si>
  <si>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</si>
  <si>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</si>
  <si>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</si>
  <si>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</si>
  <si>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</si>
  <si>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</si>
  <si>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</si>
  <si>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</si>
  <si>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</si>
  <si>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</si>
  <si>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</si>
  <si>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</si>
  <si>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</si>
  <si>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</si>
  <si>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</si>
  <si>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</si>
  <si>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</si>
  <si>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</si>
  <si>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</si>
  <si>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</si>
  <si>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</si>
  <si>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</si>
  <si>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</si>
  <si>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</si>
  <si>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</si>
  <si>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</si>
  <si>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</si>
  <si>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</si>
  <si>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</si>
  <si>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</si>
  <si>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</si>
  <si>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</si>
  <si>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</si>
  <si>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</si>
  <si>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</si>
  <si>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</si>
  <si>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</si>
  <si>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</si>
  <si>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</si>
  <si>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</si>
  <si>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</si>
  <si>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</si>
  <si>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</si>
  <si>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</si>
  <si>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</si>
  <si>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</si>
  <si>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</si>
  <si>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</si>
  <si>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</si>
  <si>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</si>
  <si>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</si>
  <si>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</si>
  <si>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</si>
  <si>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</si>
  <si>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</si>
  <si>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</si>
  <si>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</si>
  <si>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</si>
  <si>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</si>
  <si>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</si>
  <si>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</si>
  <si>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</si>
  <si>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</si>
  <si>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</si>
  <si>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</si>
  <si>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</si>
  <si>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</si>
  <si>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</si>
  <si>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</si>
  <si>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</si>
  <si>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</si>
  <si>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</si>
  <si>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</si>
  <si>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</si>
  <si>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</si>
  <si>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</si>
  <si>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</si>
  <si>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</si>
  <si>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</si>
  <si>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</si>
  <si>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</si>
  <si>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</si>
  <si>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</si>
  <si>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</si>
  <si>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</si>
  <si>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</si>
  <si>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</si>
  <si>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</si>
  <si>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</si>
  <si>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</si>
  <si>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</si>
  <si>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</si>
  <si>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</si>
  <si>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</si>
  <si>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</si>
  <si>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</si>
  <si>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</si>
  <si>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</si>
  <si>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</si>
  <si>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</si>
  <si>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</si>
  <si>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</si>
  <si>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</si>
  <si>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</si>
  <si>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</si>
  <si>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</si>
  <si>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</si>
  <si>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</si>
  <si>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</si>
  <si>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</si>
  <si>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</si>
  <si>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</si>
  <si>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</si>
  <si>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</si>
  <si>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</si>
  <si>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</si>
  <si>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</si>
  <si>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</si>
  <si>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</si>
  <si>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</si>
  <si>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</si>
  <si>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</si>
  <si>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</si>
  <si>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</si>
  <si>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</si>
  <si>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</si>
  <si>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</si>
  <si>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</si>
  <si>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</si>
  <si>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</si>
  <si>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</si>
  <si>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</si>
  <si>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</si>
  <si>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</si>
  <si>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</si>
  <si>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</si>
  <si>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</si>
  <si>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</si>
  <si>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</si>
  <si>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</si>
  <si>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</si>
  <si>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</si>
  <si>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</si>
  <si>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</si>
  <si>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</si>
  <si>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</si>
  <si>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</si>
  <si>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</si>
  <si>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</si>
  <si>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</si>
  <si>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</si>
  <si>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</si>
  <si>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</si>
  <si>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</si>
  <si>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</si>
  <si>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</si>
  <si>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</si>
  <si>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</si>
  <si>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</si>
  <si>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</si>
  <si>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</si>
  <si>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</si>
  <si>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</si>
  <si>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</si>
  <si>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</si>
  <si>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</si>
  <si>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</si>
  <si>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</si>
  <si>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</si>
  <si>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</si>
  <si>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</si>
  <si>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</si>
  <si>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</si>
  <si>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</si>
  <si>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</si>
  <si>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</si>
  <si>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</si>
  <si>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</si>
  <si>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</si>
  <si>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</si>
  <si>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</si>
  <si>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</si>
  <si>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</si>
  <si>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</si>
  <si>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</si>
  <si>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</si>
  <si>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</si>
  <si>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</si>
  <si>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</si>
  <si>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</si>
  <si>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</si>
  <si>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</si>
  <si>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</si>
  <si>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</si>
  <si>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</si>
  <si>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</si>
  <si>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</si>
  <si>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</si>
  <si>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</si>
  <si>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</si>
  <si>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</si>
  <si>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</si>
  <si>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</si>
  <si>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</si>
  <si>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</si>
  <si>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</si>
  <si>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</si>
  <si>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</si>
  <si>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</si>
  <si>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</si>
  <si>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</si>
  <si>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</si>
  <si>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</si>
  <si>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</si>
  <si>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</si>
  <si>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</si>
  <si>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</si>
  <si>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</si>
  <si>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</si>
  <si>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</si>
  <si>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</si>
  <si>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</si>
  <si>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</si>
  <si>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</si>
  <si>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</si>
  <si>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</si>
  <si>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</si>
  <si>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</si>
  <si>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</si>
  <si>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</si>
  <si>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</si>
  <si>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</si>
  <si>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</si>
  <si>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</si>
  <si>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</si>
  <si>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</si>
  <si>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</si>
  <si>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</si>
  <si>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</si>
  <si>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</si>
  <si>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</si>
  <si>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</si>
  <si>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</si>
  <si>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</si>
  <si>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</si>
  <si>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</si>
  <si>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</si>
  <si>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</si>
  <si>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</si>
  <si>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</si>
  <si>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</si>
  <si>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</si>
  <si>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</si>
  <si>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</si>
  <si>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</si>
  <si>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</si>
  <si>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</si>
  <si>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</si>
  <si>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</si>
  <si>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</si>
  <si>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</si>
  <si>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</si>
  <si>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</si>
  <si>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</si>
  <si>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</si>
  <si>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</si>
  <si>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</si>
  <si>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</si>
  <si>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</si>
  <si>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</si>
  <si>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</si>
  <si>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</si>
  <si>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</si>
  <si>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</si>
  <si>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</si>
  <si>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</si>
  <si>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</si>
  <si>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</si>
  <si>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</si>
  <si>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</si>
  <si>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</si>
  <si>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</si>
  <si>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</si>
  <si>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</si>
  <si>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</si>
  <si>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</si>
  <si>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</si>
  <si>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</si>
  <si>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</si>
  <si>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</si>
  <si>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</si>
  <si>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</si>
  <si>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</si>
  <si>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</si>
  <si>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</si>
  <si>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</si>
  <si>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</si>
  <si>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</si>
  <si>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</si>
  <si>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</si>
  <si>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</si>
  <si>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</si>
  <si>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</si>
  <si>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</si>
  <si>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</si>
  <si>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</si>
  <si>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</si>
  <si>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</si>
  <si>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</si>
  <si>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</si>
  <si>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</si>
  <si>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</si>
  <si>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</si>
  <si>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</si>
  <si>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</si>
  <si>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</si>
  <si>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</si>
  <si>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</si>
  <si>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</si>
  <si>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</si>
  <si>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</si>
  <si>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</si>
  <si>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</si>
  <si>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</si>
  <si>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</si>
  <si>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</si>
  <si>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</si>
  <si>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</si>
  <si>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</si>
  <si>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</si>
  <si>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</si>
  <si>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</si>
  <si>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</si>
  <si>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</si>
  <si>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</si>
  <si>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</si>
  <si>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</si>
  <si>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</si>
  <si>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</si>
  <si>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</si>
  <si>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</si>
  <si>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</si>
  <si>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</si>
  <si>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</si>
  <si>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</si>
  <si>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</si>
  <si>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</si>
  <si>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</si>
  <si>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</si>
  <si>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</si>
  <si>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</si>
  <si>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</si>
  <si>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</si>
  <si>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</si>
  <si>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</si>
  <si>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</si>
  <si>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</si>
  <si>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</si>
  <si>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</si>
  <si>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</si>
  <si>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</si>
  <si>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</si>
  <si>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</si>
  <si>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</si>
  <si>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</si>
  <si>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</si>
  <si>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</si>
  <si>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</si>
  <si>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</si>
  <si>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</si>
  <si>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</si>
  <si>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</si>
  <si>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</si>
  <si>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</si>
  <si>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</si>
  <si>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</si>
  <si>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</si>
  <si>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</si>
  <si>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</si>
  <si>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</si>
  <si>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</si>
  <si>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</si>
  <si>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</si>
  <si>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</si>
  <si>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</si>
  <si>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</si>
  <si>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</si>
  <si>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</si>
  <si>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</si>
  <si>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</si>
  <si>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</si>
  <si>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</si>
  <si>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</si>
  <si>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</si>
  <si>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</si>
  <si>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</si>
  <si>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</si>
  <si>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</si>
  <si>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</si>
  <si>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</si>
  <si>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</si>
  <si>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</si>
  <si>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</si>
  <si>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</si>
  <si>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</si>
  <si>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</si>
  <si>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</si>
  <si>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</si>
  <si>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</si>
  <si>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</si>
  <si>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</si>
  <si>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</si>
  <si>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</si>
  <si>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</si>
  <si>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</si>
  <si>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</si>
  <si>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</si>
  <si>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</si>
  <si>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</si>
  <si>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</si>
  <si>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</si>
  <si>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</si>
  <si>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</si>
  <si>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</si>
  <si>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</si>
  <si>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</si>
  <si>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</si>
  <si>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</si>
  <si>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</si>
  <si>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</si>
  <si>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</si>
  <si>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</si>
  <si>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</si>
  <si>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</si>
  <si>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</si>
  <si>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</si>
  <si>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</si>
  <si>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</si>
  <si>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</si>
  <si>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</si>
  <si>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</si>
  <si>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</si>
  <si>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</si>
  <si>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</si>
  <si>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</si>
  <si>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</si>
  <si>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</si>
  <si>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</si>
  <si>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</si>
  <si>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</si>
  <si>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</si>
  <si>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</si>
  <si>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</si>
  <si>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</si>
  <si>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</si>
  <si>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</si>
  <si>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</si>
  <si>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</si>
  <si>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</si>
  <si>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</si>
  <si>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</si>
  <si>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</si>
  <si>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</si>
  <si>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</si>
  <si>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</si>
  <si>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</si>
  <si>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</si>
  <si>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</si>
  <si>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</si>
  <si>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</si>
  <si>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</si>
  <si>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</si>
  <si>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</si>
  <si>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</si>
  <si>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</si>
  <si>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</si>
  <si>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</si>
  <si>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</si>
  <si>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</si>
  <si>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</si>
  <si>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</si>
  <si>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</si>
  <si>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</si>
  <si>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</si>
  <si>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</si>
  <si>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</si>
  <si>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</si>
  <si>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</si>
  <si>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</si>
  <si>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</si>
  <si>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</si>
  <si>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</si>
  <si>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</si>
  <si>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</si>
  <si>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</si>
  <si>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</si>
  <si>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</si>
  <si>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</si>
  <si>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</si>
  <si>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</si>
  <si>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</si>
  <si>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</si>
  <si>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</si>
  <si>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</si>
  <si>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</si>
  <si>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</si>
  <si>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</si>
  <si>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</si>
  <si>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</si>
  <si>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</si>
  <si>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</si>
  <si>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</si>
  <si>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</si>
  <si>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</si>
  <si>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</si>
  <si>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</si>
  <si>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</si>
  <si>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</si>
  <si>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</si>
  <si>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</si>
  <si>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</si>
  <si>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</si>
  <si>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</si>
  <si>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</si>
  <si>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</si>
  <si>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</si>
  <si>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</si>
  <si>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</si>
  <si>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</si>
  <si>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</si>
  <si>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</si>
  <si>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</si>
  <si>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</si>
  <si>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</si>
  <si>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</si>
  <si>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</si>
  <si>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</si>
  <si>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</si>
  <si>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</si>
  <si>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</si>
  <si>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</si>
  <si>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</si>
  <si>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</si>
  <si>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</si>
  <si>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</si>
  <si>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</si>
  <si>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</si>
  <si>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</si>
  <si>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</si>
  <si>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</si>
  <si>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</si>
  <si>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</si>
  <si>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</si>
  <si>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</si>
  <si>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</si>
  <si>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</si>
  <si>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</si>
  <si>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</si>
  <si>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</si>
  <si>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</si>
  <si>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</si>
  <si>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</si>
  <si>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</si>
  <si>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</si>
  <si>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</si>
  <si>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</si>
  <si>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</si>
  <si>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</si>
  <si>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</si>
  <si>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</si>
  <si>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</si>
  <si>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</si>
  <si>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</si>
  <si>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</si>
  <si>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</si>
  <si>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</si>
  <si>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</si>
  <si>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</si>
  <si>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</si>
  <si>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</si>
  <si>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</si>
  <si>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</si>
  <si>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</si>
  <si>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</si>
  <si>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</si>
  <si>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</si>
  <si>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</si>
  <si>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</si>
  <si>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</si>
  <si>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</si>
  <si>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</si>
  <si>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</si>
  <si>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</si>
  <si>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</si>
  <si>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</si>
  <si>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</si>
  <si>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</si>
  <si>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</si>
  <si>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</si>
  <si>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</si>
  <si>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</si>
  <si>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</si>
  <si>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</si>
  <si>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</si>
  <si>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</si>
  <si>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</si>
  <si>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</si>
  <si>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</si>
  <si>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</si>
  <si>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</si>
  <si>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</si>
  <si>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</si>
  <si>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</si>
  <si>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</si>
  <si>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</si>
  <si>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</si>
  <si>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</si>
  <si>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</si>
  <si>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</si>
  <si>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</si>
  <si>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</si>
  <si>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</si>
  <si>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</si>
  <si>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</si>
  <si>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</si>
  <si>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</si>
  <si>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</si>
  <si>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</si>
  <si>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</si>
  <si>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</si>
  <si>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</si>
  <si>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</si>
  <si>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</si>
  <si>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</si>
  <si>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</si>
  <si>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</si>
  <si>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</si>
  <si>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</si>
  <si>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</si>
  <si>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</si>
  <si>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</si>
  <si>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</si>
  <si>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</si>
  <si>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</si>
  <si>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</si>
  <si>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</si>
  <si>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</si>
  <si>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</si>
  <si>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</si>
  <si>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</si>
  <si>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</si>
  <si>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</si>
  <si>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</si>
  <si>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</si>
  <si>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</si>
  <si>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</si>
  <si>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</si>
  <si>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</si>
  <si>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</si>
  <si>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</si>
  <si>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</si>
  <si>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</si>
  <si>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</si>
  <si>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</si>
  <si>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</si>
  <si>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</si>
  <si>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</si>
  <si>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</si>
  <si>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</si>
  <si>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</si>
  <si>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</si>
  <si>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</si>
  <si>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</si>
  <si>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</si>
  <si>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</si>
  <si>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</si>
  <si>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</si>
  <si>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</si>
  <si>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</si>
  <si>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</si>
  <si>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</si>
  <si>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</si>
  <si>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</si>
  <si>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</si>
  <si>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</si>
  <si>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</si>
  <si>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</si>
  <si>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</si>
  <si>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</si>
  <si>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</si>
  <si>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</si>
  <si>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</si>
  <si>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</si>
  <si>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</si>
  <si>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</si>
  <si>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</si>
  <si>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</si>
  <si>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</si>
  <si>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</si>
  <si>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</si>
  <si>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</si>
  <si>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</si>
  <si>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</si>
  <si>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</si>
  <si>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</si>
  <si>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</si>
  <si>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</si>
  <si>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</si>
  <si>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</si>
  <si>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</si>
  <si>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</si>
  <si>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</si>
  <si>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</si>
  <si>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</si>
  <si>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</si>
  <si>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</si>
  <si>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</si>
  <si>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</si>
  <si>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</si>
  <si>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</si>
  <si>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</si>
  <si>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</si>
  <si>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</si>
  <si>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</si>
  <si>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</si>
  <si>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</si>
  <si>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</si>
  <si>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</si>
  <si>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</si>
  <si>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</si>
  <si>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</si>
  <si>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</si>
  <si>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</si>
  <si>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</si>
  <si>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</si>
  <si>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</si>
  <si>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</si>
  <si>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</si>
  <si>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</si>
  <si>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</si>
  <si>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</si>
  <si>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</si>
  <si>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</si>
  <si>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</si>
  <si>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</si>
  <si>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</si>
  <si>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</si>
  <si>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</si>
  <si>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</si>
  <si>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</si>
  <si>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</si>
  <si>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</si>
  <si>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</si>
  <si>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</si>
  <si>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</si>
  <si>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</si>
  <si>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</si>
  <si>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</si>
  <si>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</si>
  <si>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</si>
  <si>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</si>
  <si>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</si>
  <si>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</si>
  <si>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</si>
  <si>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</si>
  <si>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</si>
  <si>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</si>
  <si>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</si>
  <si>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</si>
  <si>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</si>
  <si>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</si>
  <si>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</si>
  <si>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</si>
  <si>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</si>
  <si>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</si>
  <si>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</si>
  <si>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</si>
  <si>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</si>
  <si>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</si>
  <si>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</si>
  <si>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</si>
  <si>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</si>
  <si>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</si>
  <si>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</si>
  <si>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</si>
  <si>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</si>
  <si>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</si>
  <si>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</si>
  <si>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</si>
  <si>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</si>
  <si>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</si>
  <si>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</si>
  <si>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</si>
  <si>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</si>
  <si>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</si>
  <si>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</si>
  <si>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</si>
  <si>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</si>
  <si>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</si>
  <si>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</si>
  <si>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</si>
  <si>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</si>
  <si>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</si>
  <si>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</si>
  <si>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</si>
  <si>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</si>
  <si>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</si>
  <si>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</si>
  <si>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</si>
  <si>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</si>
  <si>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</si>
  <si>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</si>
  <si>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</si>
  <si>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</si>
  <si>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</si>
  <si>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</si>
  <si>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</si>
  <si>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</si>
  <si>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</si>
  <si>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</si>
  <si>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</si>
  <si>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</si>
  <si>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</si>
  <si>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</si>
  <si>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</si>
  <si>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</si>
  <si>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</si>
  <si>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</si>
  <si>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</si>
  <si>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</si>
  <si>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</si>
  <si>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</si>
  <si>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</si>
  <si>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</si>
  <si>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</si>
  <si>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</si>
  <si>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</si>
  <si>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</si>
  <si>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</si>
  <si>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</si>
  <si>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</si>
  <si>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</si>
  <si>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</si>
  <si>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</si>
  <si>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</si>
  <si>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</si>
  <si>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</si>
  <si>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</si>
  <si>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</si>
  <si>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</si>
  <si>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</si>
  <si>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</si>
  <si>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</si>
  <si>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</si>
  <si>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</si>
  <si>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</si>
  <si>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</si>
  <si>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</si>
  <si>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</si>
  <si>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</si>
  <si>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</si>
  <si>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</si>
  <si>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</si>
  <si>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</si>
  <si>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</si>
  <si>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</si>
  <si>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</si>
  <si>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</si>
  <si>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</si>
  <si>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</si>
  <si>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</si>
  <si>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</si>
  <si>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</si>
  <si>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</si>
  <si>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</si>
  <si>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</si>
  <si>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</si>
  <si>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</si>
  <si>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</si>
  <si>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</si>
  <si>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</si>
  <si>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</si>
  <si>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</si>
  <si>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</si>
  <si>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</si>
  <si>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</si>
  <si>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</si>
  <si>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</si>
  <si>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</si>
  <si>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</si>
  <si>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</si>
  <si>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</si>
  <si>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</si>
  <si>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</si>
  <si>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</si>
  <si>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</si>
  <si>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</si>
  <si>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</si>
  <si>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</si>
  <si>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</si>
  <si>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</si>
  <si>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</si>
  <si>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</si>
  <si>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</si>
  <si>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</si>
  <si>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</si>
  <si>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</si>
  <si>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</si>
  <si>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</si>
  <si>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</si>
  <si>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</si>
  <si>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</si>
  <si>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</si>
  <si>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</si>
  <si>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</si>
  <si>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</si>
  <si>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</si>
  <si>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</si>
  <si>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</si>
  <si>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</si>
  <si>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</si>
  <si>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</si>
  <si>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</si>
  <si>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</si>
  <si>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</si>
  <si>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</si>
  <si>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</si>
  <si>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</si>
  <si>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</si>
  <si>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</si>
  <si>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</si>
  <si>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</si>
  <si>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</si>
  <si>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</si>
  <si>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</si>
  <si>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</si>
  <si>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</si>
  <si>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</si>
  <si>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</si>
  <si>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</si>
  <si>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</si>
  <si>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</si>
  <si>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</si>
  <si>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</si>
  <si>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</si>
  <si>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</si>
  <si>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</si>
  <si>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</si>
  <si>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</si>
  <si>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</si>
  <si>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</si>
  <si>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</si>
  <si>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</si>
  <si>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</si>
  <si>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</si>
  <si>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</si>
  <si>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</si>
  <si>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</si>
  <si>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</si>
  <si>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</si>
  <si>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</si>
  <si>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</si>
  <si>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</si>
  <si>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</si>
  <si>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</si>
  <si>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</si>
  <si>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</si>
  <si>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</si>
  <si>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</si>
  <si>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</si>
  <si>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</si>
  <si>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</si>
  <si>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</si>
  <si>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</si>
  <si>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</si>
  <si>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</si>
  <si>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</si>
  <si>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</si>
  <si>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</si>
  <si>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</si>
  <si>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</si>
  <si>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</si>
  <si>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</si>
  <si>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</si>
  <si>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</si>
  <si>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</si>
  <si>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</si>
  <si>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</si>
  <si>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</si>
  <si>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</si>
  <si>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</si>
  <si>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</si>
  <si>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</si>
  <si>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</si>
  <si>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</si>
  <si>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</si>
  <si>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</si>
  <si>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</si>
  <si>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</si>
  <si>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</si>
  <si>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</si>
  <si>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</si>
  <si>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</si>
  <si>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</si>
  <si>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</si>
  <si>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</si>
  <si>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</si>
  <si>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</si>
  <si>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</si>
  <si>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</si>
  <si>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</si>
  <si>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</si>
  <si>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</si>
  <si>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</si>
  <si>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</si>
  <si>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</si>
  <si>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</si>
  <si>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</si>
  <si>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</si>
  <si>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</si>
  <si>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</si>
  <si>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</si>
  <si>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</si>
  <si>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</si>
  <si>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</si>
  <si>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</si>
  <si>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</si>
  <si>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</si>
  <si>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</si>
  <si>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</si>
  <si>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</si>
  <si>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</si>
  <si>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</si>
  <si>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</si>
  <si>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</si>
  <si>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</si>
  <si>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</si>
  <si>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</si>
  <si>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</si>
  <si>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</si>
  <si>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</si>
  <si>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</si>
  <si>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</si>
  <si>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</si>
  <si>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</si>
  <si>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</si>
  <si>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</si>
  <si>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</si>
  <si>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</si>
  <si>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</si>
  <si>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</si>
  <si>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</si>
  <si>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</si>
  <si>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</si>
  <si>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</si>
  <si>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</si>
  <si>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</si>
  <si>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</si>
  <si>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</si>
  <si>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</si>
  <si>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</si>
  <si>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</si>
  <si>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</si>
  <si>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</si>
  <si>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</si>
  <si>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</si>
  <si>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</si>
  <si>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</si>
  <si>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</si>
  <si>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</si>
  <si>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</si>
  <si>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</si>
  <si>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</si>
  <si>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</si>
  <si>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</si>
  <si>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</si>
  <si>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</si>
  <si>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</si>
  <si>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</si>
  <si>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</si>
  <si>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</si>
  <si>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</si>
  <si>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</si>
  <si>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</si>
  <si>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</si>
  <si>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</si>
  <si>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</si>
  <si>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</si>
  <si>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</si>
  <si>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</si>
  <si>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</si>
  <si>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</si>
  <si>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</si>
  <si>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</si>
  <si>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</si>
  <si>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</si>
  <si>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</si>
  <si>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</si>
  <si>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</si>
  <si>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</si>
  <si>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</si>
  <si>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</si>
  <si>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</si>
  <si>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</si>
  <si>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</si>
  <si>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</si>
  <si>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</si>
  <si>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</si>
  <si>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</si>
  <si>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</si>
  <si>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</si>
  <si>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</si>
  <si>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</si>
  <si>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</si>
  <si>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</si>
  <si>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</si>
  <si>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</si>
  <si>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</si>
  <si>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</si>
  <si>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</si>
  <si>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</si>
  <si>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</si>
  <si>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</si>
  <si>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</si>
  <si>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</si>
  <si>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</si>
  <si>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</si>
  <si>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</si>
  <si>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</si>
  <si>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</si>
  <si>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</si>
  <si>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</si>
  <si>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</si>
  <si>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</si>
  <si>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</si>
  <si>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</si>
  <si>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</si>
  <si>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</si>
  <si>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</si>
  <si>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</si>
  <si>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</si>
  <si>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</si>
  <si>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</si>
  <si>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</si>
  <si>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</si>
  <si>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</si>
  <si>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</si>
  <si>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</si>
  <si>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</si>
  <si>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</si>
  <si>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</si>
  <si>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</si>
  <si>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</si>
  <si>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</si>
  <si>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</si>
  <si>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</si>
  <si>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</si>
  <si>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</si>
  <si>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</si>
  <si>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</si>
  <si>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</si>
  <si>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</si>
  <si>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</si>
  <si>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</si>
  <si>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</si>
  <si>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</si>
  <si>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</si>
  <si>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</si>
  <si>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</si>
  <si>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</si>
  <si>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</si>
  <si>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</si>
  <si>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</si>
  <si>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</si>
  <si>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</si>
  <si>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</si>
  <si>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</si>
  <si>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</si>
  <si>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</si>
  <si>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</si>
  <si>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</si>
  <si>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</si>
  <si>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</si>
  <si>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</si>
  <si>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</si>
  <si>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</si>
  <si>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</si>
  <si>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</si>
  <si>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</si>
  <si>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</si>
  <si>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</si>
  <si>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</si>
  <si>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</si>
  <si>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</si>
  <si>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</si>
  <si>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</si>
  <si>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</si>
  <si>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</si>
  <si>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</si>
  <si>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</si>
  <si>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</si>
  <si>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</si>
  <si>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</si>
  <si>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</si>
  <si>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</si>
  <si>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</si>
  <si>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</si>
  <si>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</si>
  <si>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</si>
  <si>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</si>
  <si>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</si>
  <si>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</si>
  <si>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</si>
  <si>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</si>
  <si>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</si>
  <si>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</si>
  <si>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</si>
  <si>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</si>
  <si>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</si>
  <si>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</si>
  <si>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</si>
  <si>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</si>
  <si>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</si>
  <si>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</si>
  <si>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</si>
  <si>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</si>
  <si>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</si>
  <si>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</si>
  <si>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</si>
  <si>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</si>
  <si>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</si>
  <si>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</si>
  <si>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</si>
  <si>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</si>
  <si>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</si>
  <si>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</si>
  <si>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</si>
  <si>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</si>
  <si>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</si>
  <si>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</si>
  <si>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</si>
  <si>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</si>
  <si>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</si>
  <si>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</si>
  <si>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</si>
  <si>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</si>
  <si>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</si>
  <si>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</si>
  <si>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</si>
  <si>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</si>
  <si>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</si>
  <si>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</si>
  <si>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</si>
  <si>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</si>
  <si>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</si>
  <si>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</si>
  <si>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</si>
  <si>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</si>
  <si>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</si>
  <si>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</si>
  <si>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</si>
  <si>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</si>
  <si>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</si>
  <si>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</si>
  <si>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</si>
  <si>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</si>
  <si>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</si>
  <si>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</si>
  <si>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</si>
  <si>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</si>
  <si>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</si>
  <si>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</si>
  <si>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</si>
  <si>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</si>
  <si>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</si>
  <si>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</si>
  <si>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</si>
  <si>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</si>
  <si>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</si>
  <si>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</si>
  <si>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</si>
  <si>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</si>
  <si>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</si>
  <si>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</si>
  <si>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</si>
  <si>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</si>
  <si>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</si>
  <si>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</si>
  <si>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</si>
  <si>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</si>
  <si>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</si>
  <si>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</si>
  <si>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</si>
  <si>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</si>
  <si>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</si>
  <si>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</si>
  <si>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</si>
  <si>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</si>
  <si>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</si>
  <si>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</si>
  <si>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</si>
  <si>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</si>
  <si>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</si>
  <si>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</si>
  <si>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</si>
  <si>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</si>
  <si>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</si>
  <si>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</si>
  <si>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</si>
  <si>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</si>
  <si>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</si>
  <si>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</si>
  <si>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</si>
  <si>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</si>
  <si>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</si>
  <si>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</si>
  <si>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</si>
  <si>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</si>
  <si>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</si>
  <si>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</si>
  <si>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</si>
  <si>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</si>
  <si>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</si>
  <si>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</si>
  <si>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</si>
  <si>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</si>
  <si>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</si>
  <si>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</si>
  <si>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</si>
  <si>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</si>
  <si>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</si>
  <si>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</si>
  <si>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</si>
  <si>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</si>
  <si>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</si>
  <si>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</si>
  <si>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</si>
  <si>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</si>
  <si>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</si>
  <si>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</si>
  <si>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</si>
  <si>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</si>
  <si>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</si>
  <si>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</si>
  <si>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</si>
  <si>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</si>
  <si>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</si>
  <si>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</si>
  <si>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</si>
  <si>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</si>
  <si>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</si>
  <si>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</si>
  <si>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</si>
  <si>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</si>
  <si>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</si>
  <si>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</si>
  <si>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</si>
  <si>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</si>
  <si>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</si>
  <si>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</si>
  <si>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</si>
  <si>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</si>
  <si>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</si>
  <si>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</si>
  <si>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</si>
  <si>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</si>
  <si>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</si>
  <si>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</si>
  <si>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</si>
  <si>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</si>
  <si>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</si>
  <si>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</si>
  <si>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</si>
  <si>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</si>
  <si>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</si>
  <si>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</si>
  <si>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</si>
  <si>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</si>
  <si>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</si>
  <si>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</si>
  <si>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</si>
  <si>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</si>
  <si>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</si>
  <si>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</si>
  <si>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</si>
  <si>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</si>
  <si>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</si>
  <si>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</si>
  <si>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</si>
  <si>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</si>
  <si>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</si>
  <si>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</si>
  <si>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</si>
  <si>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</si>
  <si>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</si>
  <si>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</si>
  <si>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</si>
  <si>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</si>
  <si>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</si>
  <si>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</si>
  <si>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</si>
  <si>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</si>
  <si>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</si>
  <si>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</si>
  <si>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</si>
  <si>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</si>
  <si>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</si>
  <si>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</si>
  <si>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</si>
  <si>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</si>
  <si>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</si>
  <si>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</si>
  <si>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</si>
  <si>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</si>
  <si>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</si>
  <si>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</si>
  <si>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</si>
  <si>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</si>
  <si>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</si>
  <si>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</si>
  <si>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</si>
  <si>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</si>
  <si>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</si>
  <si>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</si>
  <si>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</si>
  <si>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</si>
  <si>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</si>
  <si>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</si>
  <si>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</si>
  <si>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</si>
  <si>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</si>
  <si>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</si>
  <si>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</si>
  <si>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</si>
  <si>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</si>
  <si>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</si>
  <si>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</si>
  <si>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</si>
  <si>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</si>
  <si>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</si>
  <si>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</si>
  <si>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</si>
  <si>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</si>
  <si>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</si>
  <si>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</si>
  <si>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</si>
  <si>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</si>
  <si>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</si>
  <si>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</si>
  <si>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</si>
  <si>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</si>
  <si>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</si>
  <si>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</si>
  <si>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</si>
  <si>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</si>
  <si>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</si>
  <si>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</si>
  <si>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</si>
  <si>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</si>
  <si>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</si>
  <si>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</si>
  <si>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</si>
  <si>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</si>
  <si>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</si>
  <si>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</si>
  <si>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</si>
  <si>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</si>
  <si>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</si>
  <si>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</si>
  <si>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</si>
  <si>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</si>
  <si>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</si>
  <si>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</si>
  <si>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</si>
  <si>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</si>
  <si>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</si>
  <si>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</si>
  <si>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</si>
  <si>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</si>
  <si>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</si>
  <si>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</si>
  <si>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</si>
  <si>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</si>
  <si>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</si>
  <si>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</si>
  <si>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</si>
  <si>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</si>
  <si>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</si>
  <si>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</si>
  <si>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</si>
  <si>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</si>
  <si>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</si>
  <si>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</si>
  <si>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</si>
  <si>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</si>
  <si>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</si>
  <si>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</si>
  <si>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</si>
  <si>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</si>
  <si>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</si>
  <si>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</si>
  <si>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</si>
  <si>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</si>
  <si>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</si>
  <si>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</si>
  <si>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</si>
  <si>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</si>
  <si>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</si>
  <si>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</si>
  <si>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</si>
  <si>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</si>
  <si>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</si>
  <si>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</si>
  <si>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</si>
  <si>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</si>
  <si>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</si>
  <si>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</si>
  <si>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</si>
  <si>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</si>
  <si>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</si>
  <si>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</si>
  <si>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</si>
  <si>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</si>
  <si>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</si>
  <si>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</si>
  <si>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</si>
  <si>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</si>
  <si>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</si>
  <si>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</si>
  <si>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</si>
  <si>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</si>
  <si>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</si>
  <si>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</si>
  <si>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</si>
  <si>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</si>
  <si>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</si>
  <si>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</si>
  <si>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</si>
  <si>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</si>
  <si>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</si>
  <si>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</si>
  <si>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</si>
  <si>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</si>
  <si>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</si>
  <si>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</si>
  <si>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</si>
  <si>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</si>
  <si>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</si>
  <si>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</si>
  <si>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</si>
  <si>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</si>
  <si>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</si>
  <si>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</si>
  <si>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</si>
  <si>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</si>
  <si>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</si>
  <si>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</si>
  <si>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</si>
  <si>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</si>
  <si>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</si>
  <si>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</si>
  <si>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</si>
  <si>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</si>
  <si>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</si>
  <si>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</si>
  <si>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</si>
  <si>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</si>
  <si>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</si>
  <si>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</si>
  <si>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</si>
  <si>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</si>
  <si>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</si>
  <si>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</si>
  <si>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</si>
  <si>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</si>
  <si>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</si>
  <si>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</si>
  <si>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</si>
  <si>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</si>
  <si>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</si>
  <si>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</si>
  <si>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</si>
  <si>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</si>
  <si>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</si>
  <si>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</si>
  <si>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</si>
  <si>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</si>
  <si>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</si>
  <si>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</si>
  <si>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</si>
  <si>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</si>
  <si>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</si>
  <si>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</si>
  <si>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</si>
  <si>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</si>
  <si>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</si>
  <si>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</si>
  <si>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</si>
  <si>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</si>
  <si>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</si>
  <si>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</si>
  <si>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</si>
  <si>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</si>
  <si>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</si>
  <si>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</si>
  <si>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</si>
  <si>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</si>
  <si>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</si>
  <si>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</si>
  <si>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</si>
  <si>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</si>
  <si>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</si>
  <si>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</si>
  <si>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</si>
  <si>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</si>
  <si>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</si>
  <si>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</si>
  <si>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</si>
  <si>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</si>
  <si>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</si>
  <si>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</si>
  <si>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</si>
  <si>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</si>
  <si>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</si>
  <si>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</si>
  <si>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</si>
  <si>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</si>
  <si>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</si>
  <si>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</si>
  <si>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</si>
  <si>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</si>
  <si>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</si>
  <si>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</si>
  <si>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</si>
  <si>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</si>
  <si>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</si>
  <si>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</si>
  <si>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</si>
  <si>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</si>
  <si>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</si>
  <si>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</si>
  <si>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</si>
  <si>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</si>
  <si>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</si>
  <si>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</si>
  <si>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</si>
  <si>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</si>
  <si>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</si>
  <si>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</si>
  <si>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</si>
  <si>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</si>
  <si>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</si>
  <si>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</si>
  <si>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</si>
  <si>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</si>
  <si>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</si>
  <si>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</si>
  <si>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</si>
  <si>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</si>
  <si>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</si>
  <si>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</si>
  <si>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</si>
  <si>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</si>
  <si>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</si>
  <si>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</si>
  <si>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</si>
  <si>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</si>
  <si>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</si>
  <si>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</si>
  <si>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</si>
  <si>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</si>
  <si>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</si>
  <si>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</si>
  <si>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</si>
  <si>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</si>
  <si>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</si>
  <si>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</si>
  <si>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</si>
  <si>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</si>
  <si>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</si>
  <si>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</si>
  <si>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</si>
  <si>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</si>
  <si>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</si>
  <si>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</si>
  <si>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</si>
  <si>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</si>
  <si>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</si>
  <si>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</si>
  <si>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</si>
  <si>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</si>
  <si>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</si>
  <si>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</si>
  <si>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</si>
  <si>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</si>
  <si>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</si>
  <si>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</si>
  <si>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</si>
  <si>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</si>
  <si>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</si>
  <si>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</si>
  <si>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</si>
  <si>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</si>
  <si>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</si>
  <si>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</si>
  <si>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</si>
  <si>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</si>
  <si>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</si>
  <si>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</si>
  <si>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</si>
  <si>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</si>
  <si>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</si>
  <si>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</si>
  <si>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</si>
  <si>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</si>
  <si>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</si>
  <si>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</si>
  <si>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</si>
  <si>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</si>
  <si>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</si>
  <si>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</si>
  <si>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</si>
  <si>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</si>
  <si>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</si>
  <si>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</si>
  <si>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</si>
  <si>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</si>
  <si>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</si>
  <si>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</si>
  <si>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</si>
  <si>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</si>
  <si>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</si>
  <si>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</si>
  <si>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</si>
  <si>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</si>
  <si>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</si>
  <si>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</si>
  <si>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</si>
  <si>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</si>
  <si>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</si>
  <si>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</si>
  <si>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</si>
  <si>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</si>
  <si>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</si>
  <si>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</si>
  <si>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</si>
  <si>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</si>
  <si>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</si>
  <si>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</si>
  <si>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</si>
  <si>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</si>
  <si>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</si>
  <si>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</si>
  <si>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</si>
  <si>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</si>
  <si>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</si>
  <si>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</si>
  <si>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</si>
  <si>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</si>
  <si>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</si>
  <si>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</si>
  <si>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</si>
  <si>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</si>
  <si>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</si>
  <si>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</si>
  <si>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</si>
  <si>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</si>
  <si>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</si>
  <si>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</si>
  <si>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</si>
  <si>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</si>
  <si>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</si>
  <si>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</si>
  <si>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</si>
  <si>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</si>
  <si>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</si>
  <si>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</si>
  <si>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</si>
  <si>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</si>
  <si>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</si>
  <si>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</si>
  <si>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</si>
  <si>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</si>
  <si>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</si>
  <si>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</si>
  <si>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</si>
  <si>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</si>
  <si>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</si>
  <si>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</si>
  <si>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</si>
  <si>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</si>
  <si>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</si>
  <si>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</si>
  <si>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</si>
  <si>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</si>
  <si>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</si>
  <si>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</si>
  <si>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</si>
  <si>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</si>
  <si>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</si>
  <si>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</si>
  <si>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</si>
  <si>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</si>
  <si>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</si>
  <si>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</si>
  <si>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</si>
  <si>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</si>
  <si>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</si>
  <si>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</si>
  <si>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</si>
  <si>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</si>
  <si>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</si>
  <si>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</si>
  <si>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</si>
  <si>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</si>
  <si>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</si>
  <si>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</si>
  <si>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</si>
  <si>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</si>
  <si>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</si>
  <si>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</si>
  <si>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</si>
  <si>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</si>
  <si>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</si>
  <si>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</si>
  <si>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</si>
  <si>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</si>
  <si>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</si>
  <si>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</si>
  <si>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</si>
  <si>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</si>
  <si>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</si>
  <si>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</si>
  <si>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</si>
  <si>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</si>
  <si>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</si>
  <si>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</si>
  <si>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</si>
  <si>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</si>
  <si>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</si>
  <si>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</si>
  <si>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</si>
  <si>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</si>
  <si>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</si>
  <si>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</si>
  <si>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</si>
  <si>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</si>
  <si>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</si>
  <si>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</si>
  <si>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</si>
  <si>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</si>
  <si>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</si>
  <si>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</si>
  <si>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</si>
  <si>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</si>
  <si>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</si>
  <si>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</si>
  <si>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</si>
  <si>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</si>
  <si>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</si>
  <si>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</si>
  <si>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</si>
  <si>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</si>
  <si>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</si>
  <si>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</si>
  <si>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</si>
  <si>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</si>
  <si>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</si>
  <si>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</si>
  <si>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</si>
  <si>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</si>
  <si>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</si>
  <si>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</si>
  <si>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</si>
  <si>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</si>
  <si>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</si>
  <si>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</si>
  <si>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</si>
  <si>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</si>
  <si>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</si>
  <si>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</si>
  <si>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</si>
  <si>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</si>
  <si>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</si>
  <si>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</si>
  <si>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</si>
  <si>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</si>
  <si>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</si>
  <si>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</si>
  <si>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</si>
  <si>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</si>
  <si>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</si>
  <si>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</si>
  <si>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</si>
  <si>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</si>
  <si>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</si>
  <si>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</si>
  <si>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</si>
  <si>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</si>
  <si>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</si>
  <si>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</si>
  <si>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</si>
  <si>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</si>
  <si>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</si>
  <si>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</si>
  <si>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</si>
  <si>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</si>
  <si>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</si>
  <si>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</si>
  <si>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</si>
  <si>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</si>
  <si>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</si>
  <si>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</si>
  <si>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</si>
  <si>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</si>
  <si>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</si>
  <si>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</si>
  <si>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</si>
  <si>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</si>
  <si>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</si>
  <si>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</si>
  <si>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</si>
  <si>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</si>
  <si>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</si>
  <si>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</si>
  <si>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</si>
  <si>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</si>
  <si>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</si>
  <si>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</si>
  <si>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</si>
  <si>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</si>
  <si>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</si>
  <si>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</si>
  <si>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</si>
  <si>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</si>
  <si>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</si>
  <si>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</si>
  <si>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</si>
  <si>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</si>
  <si>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</si>
  <si>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</si>
  <si>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</si>
  <si>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</si>
  <si>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</si>
  <si>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</si>
  <si>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</si>
  <si>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</si>
  <si>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</si>
  <si>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</si>
  <si>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</si>
  <si>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</si>
  <si>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</si>
  <si>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</si>
  <si>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</si>
  <si>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</si>
  <si>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</si>
  <si>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</si>
  <si>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</si>
  <si>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</si>
  <si>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</si>
  <si>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</si>
  <si>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</si>
  <si>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</si>
  <si>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</si>
  <si>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</si>
  <si>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</si>
  <si>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</si>
  <si>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</si>
  <si>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</si>
  <si>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</si>
  <si>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</si>
  <si>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</si>
  <si>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</si>
  <si>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</si>
  <si>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</si>
  <si>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</si>
  <si>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</si>
  <si>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</si>
  <si>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</si>
  <si>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</si>
  <si>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</si>
  <si>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</si>
  <si>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</si>
  <si>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</si>
  <si>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</si>
  <si>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</si>
  <si>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</si>
  <si>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</si>
  <si>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</si>
  <si>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</si>
  <si>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</si>
  <si>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</si>
  <si>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</si>
  <si>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</si>
  <si>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</si>
  <si>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</si>
  <si>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</si>
  <si>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</si>
  <si>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</si>
  <si>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</si>
  <si>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</si>
  <si>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</si>
  <si>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</si>
  <si>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</si>
  <si>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</si>
  <si>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</si>
  <si>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</si>
  <si>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</si>
  <si>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</si>
  <si>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</si>
  <si>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</si>
  <si>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</si>
  <si>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</si>
  <si>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</si>
  <si>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</si>
  <si>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</si>
  <si>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</si>
  <si>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</si>
  <si>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</si>
  <si>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</si>
  <si>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</si>
  <si>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</si>
  <si>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</si>
  <si>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</si>
  <si>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</si>
  <si>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</si>
  <si>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</si>
  <si>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</si>
  <si>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</si>
  <si>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</si>
  <si>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</si>
  <si>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</si>
  <si>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</si>
  <si>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</si>
  <si>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</si>
  <si>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</si>
  <si>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</si>
  <si>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</si>
  <si>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</si>
  <si>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</si>
  <si>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</si>
  <si>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</si>
  <si>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</si>
  <si>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</si>
  <si>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</si>
  <si>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</si>
  <si>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</si>
  <si>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</si>
  <si>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</si>
  <si>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</si>
  <si>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</si>
  <si>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</si>
  <si>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</si>
  <si>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</si>
  <si>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</si>
  <si>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</si>
  <si>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</si>
  <si>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</si>
  <si>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</si>
  <si>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</si>
  <si>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</si>
  <si>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</si>
  <si>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</si>
  <si>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</si>
  <si>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</si>
  <si>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</si>
  <si>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</si>
  <si>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</si>
  <si>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</si>
  <si>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</si>
  <si>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</si>
  <si>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</si>
  <si>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</si>
  <si>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</si>
  <si>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</si>
  <si>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</si>
  <si>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</si>
  <si>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</si>
  <si>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</si>
  <si>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</si>
  <si>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</si>
  <si>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</si>
  <si>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</si>
  <si>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</si>
  <si>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</si>
  <si>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</si>
  <si>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</si>
  <si>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</si>
  <si>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</si>
  <si>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</si>
  <si>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</si>
  <si>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</si>
  <si>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</si>
  <si>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</si>
  <si>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</si>
  <si>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</si>
  <si>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</si>
  <si>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</si>
  <si>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</si>
  <si>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</si>
  <si>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</si>
  <si>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</si>
  <si>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</si>
  <si>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</si>
  <si>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</si>
  <si>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</si>
  <si>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</si>
  <si>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</si>
  <si>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</si>
  <si>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</si>
  <si>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</si>
  <si>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</si>
  <si>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</si>
  <si>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</si>
  <si>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</si>
  <si>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</si>
  <si>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</si>
  <si>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</si>
  <si>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</si>
  <si>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</si>
  <si>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</si>
  <si>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</si>
  <si>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</si>
  <si>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</si>
  <si>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</si>
  <si>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</si>
  <si>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</si>
  <si>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</si>
  <si>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</si>
  <si>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</si>
  <si>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</si>
  <si>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</si>
  <si>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</si>
  <si>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</si>
  <si>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</si>
  <si>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</si>
  <si>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</si>
  <si>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</si>
  <si>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</si>
  <si>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</si>
  <si>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</si>
  <si>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</si>
  <si>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</si>
  <si>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</si>
  <si>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</si>
  <si>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</si>
  <si>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</si>
  <si>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</si>
  <si>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</si>
  <si>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</si>
  <si>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</si>
  <si>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</si>
  <si>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</si>
  <si>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</si>
  <si>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</si>
  <si>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</si>
  <si>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</si>
  <si>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</si>
  <si>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</si>
  <si>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</si>
  <si>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</si>
  <si>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</si>
  <si>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</si>
  <si>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</si>
  <si>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</si>
  <si>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</si>
  <si>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</si>
  <si>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</si>
  <si>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</si>
  <si>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</si>
  <si>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</si>
  <si>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</si>
  <si>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</si>
  <si>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</si>
  <si>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</si>
  <si>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</si>
  <si>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</si>
  <si>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</si>
  <si>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</si>
  <si>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</si>
  <si>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</si>
  <si>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</si>
  <si>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</si>
  <si>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</si>
  <si>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</si>
  <si>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</si>
  <si>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</si>
  <si>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</si>
  <si>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</si>
  <si>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</si>
  <si>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</si>
  <si>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</si>
  <si>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</si>
  <si>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</si>
  <si>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</si>
  <si>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</si>
  <si>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</si>
  <si>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</si>
  <si>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</si>
  <si>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</si>
  <si>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</si>
  <si>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</si>
  <si>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</si>
  <si>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</si>
  <si>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</si>
  <si>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</si>
  <si>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</si>
  <si>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</si>
  <si>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</si>
  <si>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</si>
  <si>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</si>
  <si>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</si>
  <si>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</si>
  <si>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</si>
  <si>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</si>
  <si>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</si>
  <si>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</si>
  <si>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</si>
  <si>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</si>
  <si>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</si>
  <si>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</si>
  <si>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</si>
  <si>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</si>
  <si>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</si>
  <si>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</si>
  <si>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</si>
  <si>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</si>
  <si>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</si>
  <si>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</si>
  <si>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</si>
  <si>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</si>
  <si>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</si>
  <si>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</si>
  <si>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</si>
  <si>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</si>
  <si>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</si>
  <si>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</si>
  <si>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</si>
  <si>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</si>
  <si>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</si>
  <si>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</si>
  <si>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</si>
  <si>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</si>
  <si>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</si>
  <si>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</si>
  <si>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</si>
  <si>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</si>
  <si>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</si>
  <si>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</si>
  <si>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</si>
  <si>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</si>
  <si>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</si>
  <si>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</si>
  <si>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</si>
  <si>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</si>
  <si>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</si>
  <si>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</si>
  <si>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</si>
  <si>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</si>
  <si>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</si>
  <si>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</si>
  <si>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</si>
  <si>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</si>
  <si>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</si>
  <si>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</si>
  <si>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</si>
  <si>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</si>
  <si>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</si>
  <si>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</si>
  <si>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</si>
  <si>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</si>
  <si>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</si>
  <si>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</si>
  <si>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</si>
  <si>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</si>
  <si>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</si>
  <si>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</si>
  <si>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</si>
  <si>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</si>
  <si>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</si>
  <si>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</si>
  <si>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</si>
  <si>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</si>
  <si>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</si>
  <si>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</si>
  <si>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</si>
  <si>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</si>
  <si>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</si>
  <si>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</si>
  <si>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</si>
  <si>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</si>
  <si>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</si>
  <si>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</si>
  <si>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</si>
  <si>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</si>
  <si>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</si>
  <si>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</si>
  <si>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</si>
  <si>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</si>
  <si>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</si>
  <si>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</si>
  <si>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</si>
  <si>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</si>
  <si>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</si>
  <si>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</si>
  <si>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</si>
  <si>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</si>
  <si>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</si>
  <si>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</si>
  <si>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</si>
  <si>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</si>
  <si>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</si>
  <si>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</si>
  <si>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</si>
  <si>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</si>
  <si>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</si>
  <si>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</si>
  <si>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</si>
  <si>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</si>
  <si>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</si>
  <si>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</si>
  <si>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</si>
  <si>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</si>
  <si>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</si>
  <si>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</si>
  <si>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</si>
  <si>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</si>
  <si>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</si>
  <si>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</si>
  <si>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</si>
  <si>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</si>
  <si>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</si>
  <si>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</si>
  <si>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</si>
  <si>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</si>
  <si>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</si>
  <si>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</si>
  <si>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</si>
  <si>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</si>
  <si>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</si>
  <si>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</si>
  <si>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</si>
  <si>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</si>
  <si>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</si>
  <si>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</si>
  <si>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</si>
  <si>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</si>
  <si>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</si>
  <si>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</si>
  <si>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</si>
  <si>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</si>
  <si>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</si>
  <si>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</si>
  <si>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</si>
  <si>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</si>
  <si>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</si>
  <si>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</si>
  <si>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</si>
  <si>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</si>
  <si>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</si>
  <si>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</si>
  <si>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</si>
  <si>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</si>
  <si>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</si>
  <si>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</si>
  <si>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</si>
  <si>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</si>
  <si>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</si>
  <si>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</si>
  <si>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</si>
  <si>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</si>
  <si>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</si>
  <si>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</si>
  <si>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</si>
  <si>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</si>
  <si>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</si>
  <si>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</si>
  <si>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</si>
  <si>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</si>
  <si>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</si>
  <si>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</si>
  <si>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</si>
  <si>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</si>
  <si>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</si>
  <si>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</si>
  <si>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</si>
  <si>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</si>
  <si>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</si>
  <si>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</si>
  <si>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</si>
  <si>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</si>
  <si>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</si>
  <si>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</si>
  <si>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</si>
  <si>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</si>
  <si>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</si>
  <si>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</si>
  <si>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</si>
  <si>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</si>
  <si>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</si>
  <si>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</si>
  <si>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</si>
  <si>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</si>
  <si>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</si>
  <si>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</si>
  <si>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</si>
  <si>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</si>
  <si>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</si>
  <si>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</si>
  <si>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</si>
  <si>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</si>
  <si>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</si>
  <si>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</si>
  <si>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</si>
  <si>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</si>
  <si>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</si>
  <si>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</si>
  <si>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</si>
  <si>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</si>
  <si>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</si>
  <si>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</si>
  <si>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</si>
  <si>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</si>
  <si>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</si>
  <si>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</si>
  <si>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</si>
  <si>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</si>
  <si>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</si>
  <si>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</si>
  <si>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</si>
  <si>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</si>
  <si>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</si>
  <si>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</si>
  <si>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</si>
  <si>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</si>
  <si>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</si>
  <si>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</si>
  <si>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</si>
  <si>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</si>
  <si>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</si>
  <si>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</si>
  <si>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</si>
  <si>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</si>
  <si>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</si>
  <si>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</si>
  <si>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</si>
  <si>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</si>
  <si>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</si>
  <si>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</si>
  <si>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</si>
  <si>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</si>
  <si>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</si>
  <si>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</si>
  <si>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</si>
  <si>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</si>
  <si>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</si>
  <si>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</si>
  <si>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</si>
  <si>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</si>
  <si>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</si>
  <si>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</si>
  <si>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</si>
  <si>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</si>
  <si>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</si>
  <si>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</si>
  <si>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</si>
  <si>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</si>
  <si>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</si>
  <si>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</si>
  <si>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</si>
  <si>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</si>
  <si>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</si>
  <si>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</si>
  <si>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</si>
  <si>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</si>
  <si>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</si>
  <si>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</si>
  <si>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</si>
  <si>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</si>
  <si>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</si>
  <si>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</si>
  <si>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</si>
  <si>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</si>
  <si>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</si>
  <si>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</si>
  <si>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</si>
  <si>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</si>
  <si>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</si>
  <si>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</si>
  <si>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</si>
  <si>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</si>
  <si>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</si>
  <si>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</si>
  <si>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</si>
  <si>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</si>
  <si>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</si>
  <si>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</si>
  <si>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</si>
  <si>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</si>
  <si>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</si>
  <si>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</si>
  <si>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</si>
  <si>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</si>
  <si>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</si>
  <si>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</si>
  <si>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</si>
  <si>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</si>
  <si>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</si>
  <si>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</si>
  <si>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</si>
  <si>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</si>
  <si>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</si>
  <si>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</si>
  <si>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</si>
  <si>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</si>
  <si>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</si>
  <si>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</si>
  <si>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</si>
  <si>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</si>
  <si>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</si>
  <si>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</si>
  <si>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</si>
  <si>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</si>
  <si>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</si>
  <si>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</si>
  <si>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</si>
  <si>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</si>
  <si>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</si>
  <si>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</si>
  <si>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</si>
  <si>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</si>
  <si>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</si>
  <si>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</si>
  <si>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</si>
  <si>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</si>
  <si>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</si>
  <si>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</si>
  <si>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</si>
  <si>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</si>
  <si>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</si>
  <si>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</si>
  <si>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</si>
  <si>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</si>
  <si>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</si>
  <si>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</si>
  <si>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</si>
  <si>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</si>
  <si>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</si>
  <si>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</si>
  <si>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</si>
  <si>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</si>
  <si>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</si>
  <si>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</si>
  <si>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</si>
  <si>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</si>
  <si>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</si>
  <si>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</si>
  <si>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</si>
  <si>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</si>
  <si>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</si>
  <si>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</si>
  <si>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</si>
  <si>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</si>
  <si>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</si>
  <si>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</si>
  <si>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</si>
  <si>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</si>
  <si>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</si>
  <si>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</si>
  <si>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</si>
  <si>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</si>
  <si>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</si>
  <si>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</si>
  <si>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</si>
  <si>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</si>
  <si>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</si>
  <si>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</si>
  <si>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</si>
  <si>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</si>
  <si>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</si>
  <si>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</si>
  <si>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</si>
  <si>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</si>
  <si>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</si>
  <si>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</si>
  <si>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</si>
  <si>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</si>
  <si>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</si>
  <si>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</si>
  <si>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</si>
  <si>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</si>
  <si>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</si>
  <si>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</si>
  <si>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</si>
  <si>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</si>
  <si>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</si>
  <si>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</si>
  <si>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</si>
  <si>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</si>
  <si>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</si>
  <si>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</si>
  <si>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</si>
  <si>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</si>
  <si>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</si>
  <si>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</si>
  <si>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</si>
  <si>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</si>
  <si>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</si>
  <si>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</si>
  <si>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</si>
  <si>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</si>
  <si>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</si>
  <si>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</si>
  <si>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</si>
  <si>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</si>
  <si>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</si>
  <si>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</si>
  <si>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</si>
  <si>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</si>
  <si>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</si>
  <si>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</si>
  <si>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</si>
  <si>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</si>
  <si>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</si>
  <si>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</si>
  <si>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</si>
  <si>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</si>
  <si>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</si>
  <si>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</si>
  <si>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</si>
  <si>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</si>
  <si>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</si>
  <si>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</si>
  <si>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</si>
  <si>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</si>
  <si>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</si>
  <si>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</si>
  <si>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</si>
  <si>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</si>
  <si>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</si>
  <si>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</si>
  <si>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</si>
  <si>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</si>
  <si>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</si>
  <si>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</si>
  <si>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</si>
  <si>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</si>
  <si>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</si>
  <si>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</si>
  <si>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</si>
  <si>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</si>
  <si>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</si>
  <si>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</si>
  <si>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</si>
  <si>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</si>
  <si>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</si>
  <si>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</si>
  <si>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</si>
  <si>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</si>
  <si>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</si>
  <si>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</si>
  <si>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</si>
  <si>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</si>
  <si>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</si>
  <si>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</si>
  <si>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</si>
  <si>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</si>
  <si>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</si>
  <si>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</si>
  <si>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</si>
  <si>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</si>
  <si>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</si>
  <si>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</si>
  <si>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</si>
  <si>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</si>
  <si>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</si>
  <si>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</si>
  <si>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</si>
  <si>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</si>
  <si>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</si>
  <si>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</si>
  <si>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</si>
  <si>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</si>
  <si>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</si>
  <si>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</si>
  <si>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</si>
  <si>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</si>
  <si>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</si>
  <si>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</si>
  <si>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</si>
  <si>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</si>
  <si>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</si>
  <si>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</si>
  <si>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</si>
  <si>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</si>
  <si>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</si>
  <si>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</si>
  <si>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</si>
  <si>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</si>
  <si>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</si>
  <si>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</si>
  <si>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</si>
  <si>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</si>
  <si>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</si>
  <si>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</si>
  <si>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</si>
  <si>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</si>
  <si>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</si>
  <si>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</si>
  <si>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</si>
  <si>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</si>
  <si>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</si>
  <si>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</si>
  <si>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</si>
  <si>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</si>
  <si>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</si>
  <si>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</si>
  <si>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</si>
  <si>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</si>
  <si>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</si>
  <si>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</si>
  <si>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</si>
  <si>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</si>
  <si>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</si>
  <si>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</si>
  <si>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</si>
  <si>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</si>
  <si>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</si>
  <si>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</si>
  <si>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</si>
  <si>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</si>
  <si>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</si>
  <si>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</si>
  <si>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</si>
  <si>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</si>
  <si>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</si>
  <si>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</si>
  <si>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</si>
  <si>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</si>
  <si>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</si>
  <si>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</si>
  <si>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</si>
  <si>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</si>
  <si>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</si>
  <si>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</si>
  <si>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</si>
  <si>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</si>
  <si>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</si>
  <si>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</si>
  <si>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</si>
  <si>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</si>
  <si>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</si>
  <si>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</si>
  <si>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</si>
  <si>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</si>
  <si>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</si>
  <si>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</si>
  <si>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</si>
  <si>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</si>
  <si>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</si>
  <si>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</si>
  <si>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</si>
  <si>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</si>
  <si>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</si>
  <si>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</si>
  <si>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</si>
  <si>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</si>
  <si>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</si>
  <si>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</si>
  <si>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</si>
  <si>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</si>
  <si>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</si>
  <si>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</si>
  <si>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</si>
  <si>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</si>
  <si>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</si>
  <si>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</si>
  <si>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</si>
  <si>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</si>
  <si>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</si>
  <si>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</si>
  <si>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</si>
  <si>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</si>
  <si>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</si>
  <si>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</si>
  <si>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</si>
  <si>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</si>
  <si>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</si>
  <si>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</si>
  <si>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</si>
  <si>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</si>
  <si>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</si>
  <si>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</si>
  <si>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</si>
  <si>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</si>
  <si>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</si>
  <si>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</si>
  <si>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</si>
  <si>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</si>
  <si>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</si>
  <si>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</si>
  <si>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</si>
  <si>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</si>
  <si>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</si>
  <si>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</si>
  <si>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</si>
  <si>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</si>
  <si>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</si>
  <si>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</si>
  <si>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</si>
  <si>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</si>
  <si>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</si>
  <si>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</si>
  <si>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</si>
  <si>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</si>
  <si>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</si>
  <si>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</si>
  <si>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</si>
  <si>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</si>
  <si>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</si>
  <si>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</si>
  <si>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</si>
  <si>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</si>
  <si>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</si>
  <si>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</si>
  <si>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</si>
  <si>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</si>
  <si>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</si>
  <si>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</si>
  <si>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</si>
  <si>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</si>
  <si>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</si>
  <si>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</si>
  <si>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</si>
  <si>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</si>
  <si>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</si>
  <si>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</si>
  <si>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</si>
  <si>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</si>
  <si>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</si>
  <si>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</si>
  <si>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</si>
  <si>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</si>
  <si>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</si>
  <si>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</si>
  <si>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</si>
  <si>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</si>
  <si>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</si>
  <si>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</si>
  <si>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</si>
  <si>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</si>
  <si>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</si>
  <si>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</si>
  <si>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</si>
  <si>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</si>
  <si>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</si>
  <si>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</si>
  <si>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</si>
  <si>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</si>
  <si>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</si>
  <si>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</si>
  <si>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</si>
  <si>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</si>
  <si>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</si>
  <si>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</si>
  <si>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</si>
  <si>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</si>
  <si>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</si>
  <si>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</si>
  <si>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</si>
  <si>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</si>
  <si>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</si>
  <si>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</si>
  <si>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</si>
  <si>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</si>
  <si>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</si>
  <si>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</si>
  <si>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</si>
  <si>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</si>
  <si>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</si>
  <si>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</si>
  <si>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</si>
  <si>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</si>
  <si>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</si>
  <si>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</si>
  <si>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</si>
  <si>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</si>
  <si>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</si>
  <si>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</si>
  <si>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</si>
  <si>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</si>
  <si>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</si>
  <si>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</si>
  <si>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</si>
  <si>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</si>
  <si>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</si>
  <si>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</si>
  <si>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</si>
  <si>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</si>
  <si>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</si>
  <si>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</si>
  <si>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</si>
  <si>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</si>
  <si>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</si>
  <si>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</si>
  <si>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</si>
  <si>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</si>
  <si>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</si>
  <si>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</si>
  <si>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</si>
  <si>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</si>
  <si>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</si>
  <si>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</si>
  <si>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</si>
  <si>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</si>
  <si>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</si>
  <si>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</si>
  <si>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</si>
  <si>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</si>
  <si>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</si>
  <si>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</si>
  <si>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</si>
  <si>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</si>
  <si>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</si>
  <si>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</si>
  <si>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</si>
  <si>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</si>
  <si>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</si>
  <si>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</si>
  <si>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</si>
  <si>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</si>
  <si>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</si>
  <si>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</si>
  <si>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</si>
  <si>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</si>
  <si>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</si>
  <si>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</si>
  <si>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</si>
  <si>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</si>
  <si>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</si>
  <si>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</si>
  <si>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</si>
  <si>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</si>
  <si>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KOMERCIJALNO TRGOVAČKA ŠKOLA SPLIT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</si>
</sst>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8605459.8300000001</v>
      </c>
      <c r="D2" s="6">
        <f>'PR-RAS'!E6</f>
        <v>9754101.4000000004</v>
      </c>
      <c r="E2" s="6">
        <v>0</v>
      </c>
      <c r="F2" s="6">
        <v>0</v>
      </c>
      <c r="G2" s="7">
        <f t="shared" ref="G2:G264" si="0">(B2/1000)*(C2*1+D2*2)</f>
        <v>28113.662630000003</v>
      </c>
      <c r="H2" s="7">
        <f t="shared" ref="H2:H264" si="1">ABS(C2-ROUND(C2,0))+ABS(D2-ROUND(D2,0))</f>
        <v>0.57000000029802322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7762504.2600000007</v>
      </c>
      <c r="D46" s="1">
        <f>'PR-RAS'!E50</f>
        <v>8363089.5999999996</v>
      </c>
      <c r="E46" s="1">
        <v>0</v>
      </c>
      <c r="F46" s="1">
        <v>0</v>
      </c>
      <c r="G46" s="2">
        <f t="shared" si="0"/>
        <v>1101990.7557000001</v>
      </c>
      <c r="H46" s="2">
        <f t="shared" si="1"/>
        <v>0.66000000108033419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7684634.6500000004</v>
      </c>
      <c r="D64" s="1">
        <f>'PR-RAS'!E68</f>
        <v>7898674.3399999999</v>
      </c>
      <c r="E64" s="1">
        <v>0</v>
      </c>
      <c r="F64" s="1">
        <v>0</v>
      </c>
      <c r="G64" s="2">
        <f t="shared" si="0"/>
        <v>1479364.94979</v>
      </c>
      <c r="H64" s="2">
        <f t="shared" si="1"/>
        <v>0.68999999947845936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7675895.6500000004</v>
      </c>
      <c r="D65" s="1">
        <f>'PR-RAS'!E69</f>
        <v>7893077.5599999996</v>
      </c>
      <c r="E65" s="1">
        <v>0</v>
      </c>
      <c r="F65" s="1">
        <v>0</v>
      </c>
      <c r="G65" s="2">
        <f t="shared" si="0"/>
        <v>1501571.2492800001</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8739</v>
      </c>
      <c r="D66" s="1">
        <f>'PR-RAS'!E70</f>
        <v>5596.78</v>
      </c>
      <c r="E66" s="1">
        <v>0</v>
      </c>
      <c r="F66" s="1">
        <v>0</v>
      </c>
      <c r="G66" s="2">
        <f t="shared" si="0"/>
        <v>1295.6163999999999</v>
      </c>
      <c r="H66" s="2">
        <f t="shared" si="1"/>
        <v>0.22000000000025466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331639.09999999998</v>
      </c>
      <c r="E70" s="1">
        <v>0</v>
      </c>
      <c r="F70" s="1">
        <v>0</v>
      </c>
      <c r="G70" s="2">
        <f t="shared" si="0"/>
        <v>45766.195800000001</v>
      </c>
      <c r="H70" s="2">
        <f t="shared" si="1"/>
        <v>9.9999999976716936E-2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331639.09999999998</v>
      </c>
      <c r="E71" s="1">
        <v>0</v>
      </c>
      <c r="F71" s="1">
        <v>0</v>
      </c>
      <c r="G71" s="2">
        <f t="shared" si="0"/>
        <v>46429.474000000002</v>
      </c>
      <c r="H71" s="2">
        <f t="shared" si="1"/>
        <v>9.9999999976716936E-2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77869.61</v>
      </c>
      <c r="D73" s="1">
        <f>'PR-RAS'!E77</f>
        <v>132776.16</v>
      </c>
      <c r="E73" s="1">
        <v>0</v>
      </c>
      <c r="F73" s="1">
        <v>0</v>
      </c>
      <c r="G73" s="2">
        <f t="shared" si="0"/>
        <v>24726.378959999998</v>
      </c>
      <c r="H73" s="2">
        <f t="shared" si="1"/>
        <v>0.55000000000291038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19916.419999999998</v>
      </c>
      <c r="E74" s="1">
        <v>0</v>
      </c>
      <c r="F74" s="1">
        <v>0</v>
      </c>
      <c r="G74" s="2">
        <f t="shared" si="0"/>
        <v>2907.7973199999997</v>
      </c>
      <c r="H74" s="2">
        <f t="shared" si="1"/>
        <v>0.41999999999825377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77869.61</v>
      </c>
      <c r="D76" s="1">
        <f>'PR-RAS'!E80</f>
        <v>112859.74</v>
      </c>
      <c r="E76" s="1">
        <v>0</v>
      </c>
      <c r="F76" s="1">
        <v>0</v>
      </c>
      <c r="G76" s="2">
        <f t="shared" si="0"/>
        <v>22769.18175</v>
      </c>
      <c r="H76" s="2">
        <f t="shared" si="1"/>
        <v>0.64999999999417923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v>
      </c>
      <c r="D78" s="1">
        <f>'PR-RAS'!E82</f>
        <v>0.34</v>
      </c>
      <c r="E78" s="1">
        <v>0</v>
      </c>
      <c r="F78" s="1">
        <v>0</v>
      </c>
      <c r="G78" s="2">
        <f t="shared" si="0"/>
        <v>0.53745999999999994</v>
      </c>
      <c r="H78" s="2">
        <f t="shared" si="1"/>
        <v>0.6399999999999999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v>
      </c>
      <c r="D79" s="1">
        <f>'PR-RAS'!E83</f>
        <v>0.34</v>
      </c>
      <c r="E79" s="1">
        <v>0</v>
      </c>
      <c r="F79" s="1">
        <v>0</v>
      </c>
      <c r="G79" s="2">
        <f t="shared" si="0"/>
        <v>0.54443999999999992</v>
      </c>
      <c r="H79" s="2">
        <f t="shared" si="1"/>
        <v>0.6399999999999999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6.3</v>
      </c>
      <c r="D81" s="1">
        <f>'PR-RAS'!E85</f>
        <v>0.34</v>
      </c>
      <c r="E81" s="1">
        <v>0</v>
      </c>
      <c r="F81" s="1">
        <v>0</v>
      </c>
      <c r="G81" s="2">
        <f t="shared" si="0"/>
        <v>0.55840000000000001</v>
      </c>
      <c r="H81" s="2">
        <f t="shared" si="1"/>
        <v>0.6399999999999999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51090</v>
      </c>
      <c r="D102" s="1">
        <f>'PR-RAS'!E106</f>
        <v>42820</v>
      </c>
      <c r="E102" s="1">
        <v>0</v>
      </c>
      <c r="F102" s="1">
        <v>0</v>
      </c>
      <c r="G102" s="2">
        <f t="shared" si="0"/>
        <v>13809.730000000001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51090</v>
      </c>
      <c r="D108" s="1">
        <f>'PR-RAS'!E112</f>
        <v>42820</v>
      </c>
      <c r="E108" s="1">
        <v>0</v>
      </c>
      <c r="F108" s="1">
        <v>0</v>
      </c>
      <c r="G108" s="2">
        <f t="shared" si="0"/>
        <v>14630.11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51090</v>
      </c>
      <c r="D113" s="1">
        <f>'PR-RAS'!E117</f>
        <v>42820</v>
      </c>
      <c r="E113" s="1">
        <v>0</v>
      </c>
      <c r="F113" s="1">
        <v>0</v>
      </c>
      <c r="G113" s="2">
        <f t="shared" si="0"/>
        <v>15313.76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46945</v>
      </c>
      <c r="D120" s="1">
        <f>'PR-RAS'!E124</f>
        <v>491902.48</v>
      </c>
      <c r="E120" s="1">
        <v>0</v>
      </c>
      <c r="F120" s="1">
        <v>0</v>
      </c>
      <c r="G120" s="2">
        <f t="shared" si="0"/>
        <v>122659.24523999999</v>
      </c>
      <c r="H120" s="2">
        <f t="shared" si="1"/>
        <v>0.47999999998137355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46945</v>
      </c>
      <c r="D121" s="1">
        <f>'PR-RAS'!E125</f>
        <v>479588.48</v>
      </c>
      <c r="E121" s="1">
        <v>0</v>
      </c>
      <c r="F121" s="1">
        <v>0</v>
      </c>
      <c r="G121" s="2">
        <f t="shared" si="0"/>
        <v>120734.63519999999</v>
      </c>
      <c r="H121" s="2">
        <f t="shared" si="1"/>
        <v>0.47999999998137355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46945</v>
      </c>
      <c r="D123" s="1">
        <f>'PR-RAS'!E127</f>
        <v>479588.48</v>
      </c>
      <c r="E123" s="1">
        <v>0</v>
      </c>
      <c r="F123" s="1">
        <v>0</v>
      </c>
      <c r="G123" s="2">
        <f t="shared" si="0"/>
        <v>122746.87912</v>
      </c>
      <c r="H123" s="2">
        <f t="shared" si="1"/>
        <v>0.47999999998137355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12314</v>
      </c>
      <c r="E124" s="1">
        <v>0</v>
      </c>
      <c r="F124" s="1">
        <v>0</v>
      </c>
      <c r="G124" s="2">
        <f t="shared" si="0"/>
        <v>3029.2440000000001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12314</v>
      </c>
      <c r="E126" s="1">
        <v>0</v>
      </c>
      <c r="F126" s="1">
        <v>0</v>
      </c>
      <c r="G126" s="2">
        <f t="shared" si="0"/>
        <v>3078.5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744914.27</v>
      </c>
      <c r="D129" s="1">
        <f>'PR-RAS'!E133</f>
        <v>856288.98</v>
      </c>
      <c r="E129" s="1">
        <v>0</v>
      </c>
      <c r="F129" s="1">
        <v>0</v>
      </c>
      <c r="G129" s="2">
        <f t="shared" si="0"/>
        <v>314559.00543999998</v>
      </c>
      <c r="H129" s="2">
        <f t="shared" si="1"/>
        <v>0.2900000000372529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744914.27</v>
      </c>
      <c r="D130" s="1">
        <f>'PR-RAS'!E134</f>
        <v>856288.98</v>
      </c>
      <c r="E130" s="1">
        <v>0</v>
      </c>
      <c r="F130" s="1">
        <v>0</v>
      </c>
      <c r="G130" s="2">
        <f t="shared" si="0"/>
        <v>317016.49767000001</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744914.27</v>
      </c>
      <c r="D131" s="1">
        <f>'PR-RAS'!E135</f>
        <v>856288.98</v>
      </c>
      <c r="E131" s="1">
        <v>0</v>
      </c>
      <c r="F131" s="1">
        <v>0</v>
      </c>
      <c r="G131" s="2">
        <f t="shared" si="0"/>
        <v>319473.98989999999</v>
      </c>
      <c r="H131" s="2">
        <f t="shared" si="1"/>
        <v>0.2900000000372529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8668900.0699999984</v>
      </c>
      <c r="D147" s="1">
        <f>'PR-RAS'!E151</f>
        <v>9078887.5500000007</v>
      </c>
      <c r="E147" s="1">
        <v>0</v>
      </c>
      <c r="F147" s="1">
        <v>0</v>
      </c>
      <c r="G147" s="2">
        <f t="shared" si="0"/>
        <v>3916694.5748200002</v>
      </c>
      <c r="H147" s="2">
        <f t="shared" si="1"/>
        <v>0.51999999769032001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7767811.5199999996</v>
      </c>
      <c r="D148" s="1">
        <f>'PR-RAS'!E152</f>
        <v>7956593.9199999999</v>
      </c>
      <c r="E148" s="1">
        <v>0</v>
      </c>
      <c r="F148" s="1">
        <v>0</v>
      </c>
      <c r="G148" s="2">
        <f t="shared" si="0"/>
        <v>3481106.9059199998</v>
      </c>
      <c r="H148" s="2">
        <f t="shared" si="1"/>
        <v>0.56000000052154064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6458026.8899999997</v>
      </c>
      <c r="D149" s="1">
        <f>'PR-RAS'!E153</f>
        <v>6546007.9199999999</v>
      </c>
      <c r="E149" s="1">
        <v>0</v>
      </c>
      <c r="F149" s="1">
        <v>0</v>
      </c>
      <c r="G149" s="2">
        <f t="shared" si="0"/>
        <v>2893406.3240399999</v>
      </c>
      <c r="H149" s="2">
        <f t="shared" si="1"/>
        <v>0.19000000040978193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6449571.8499999996</v>
      </c>
      <c r="D150" s="1">
        <f>'PR-RAS'!E154</f>
        <v>6546007.9199999999</v>
      </c>
      <c r="E150" s="1">
        <v>0</v>
      </c>
      <c r="F150" s="1">
        <v>0</v>
      </c>
      <c r="G150" s="2">
        <f t="shared" si="0"/>
        <v>2911696.5658099996</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8455.0400000000009</v>
      </c>
      <c r="D152" s="1">
        <f>'PR-RAS'!E156</f>
        <v>0</v>
      </c>
      <c r="E152" s="1">
        <v>0</v>
      </c>
      <c r="F152" s="1">
        <v>0</v>
      </c>
      <c r="G152" s="2">
        <f t="shared" si="0"/>
        <v>1276.7110400000001</v>
      </c>
      <c r="H152" s="2">
        <f t="shared" si="1"/>
        <v>4.0000000000873115E-2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243257.37</v>
      </c>
      <c r="D154" s="1">
        <f>'PR-RAS'!E158</f>
        <v>329932.7</v>
      </c>
      <c r="E154" s="1">
        <v>0</v>
      </c>
      <c r="F154" s="1">
        <v>0</v>
      </c>
      <c r="G154" s="2">
        <f t="shared" si="0"/>
        <v>138177.78380999999</v>
      </c>
      <c r="H154" s="2">
        <f t="shared" si="1"/>
        <v>0.66999999998370185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1066527.26</v>
      </c>
      <c r="D155" s="1">
        <f>'PR-RAS'!E159</f>
        <v>1080653.3</v>
      </c>
      <c r="E155" s="1">
        <v>0</v>
      </c>
      <c r="F155" s="1">
        <v>0</v>
      </c>
      <c r="G155" s="2">
        <f t="shared" si="0"/>
        <v>497086.41444000002</v>
      </c>
      <c r="H155" s="2">
        <f t="shared" si="1"/>
        <v>0.56000000005587935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1064213.6200000001</v>
      </c>
      <c r="D157" s="1">
        <f>'PR-RAS'!E161</f>
        <v>1079270.04</v>
      </c>
      <c r="E157" s="1">
        <v>0</v>
      </c>
      <c r="F157" s="1">
        <v>0</v>
      </c>
      <c r="G157" s="2">
        <f t="shared" si="0"/>
        <v>502749.5772</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2313.64</v>
      </c>
      <c r="D158" s="1">
        <f>'PR-RAS'!E162</f>
        <v>1383.26</v>
      </c>
      <c r="E158" s="1">
        <v>0</v>
      </c>
      <c r="F158" s="1">
        <v>0</v>
      </c>
      <c r="G158" s="2">
        <f t="shared" si="0"/>
        <v>797.58511999999996</v>
      </c>
      <c r="H158" s="2">
        <f t="shared" si="1"/>
        <v>0.62000000000011823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846394.52</v>
      </c>
      <c r="D159" s="1">
        <f>'PR-RAS'!E163</f>
        <v>1081856.31</v>
      </c>
      <c r="E159" s="1">
        <v>0</v>
      </c>
      <c r="F159" s="1">
        <v>0</v>
      </c>
      <c r="G159" s="2">
        <f t="shared" si="0"/>
        <v>475596.92812</v>
      </c>
      <c r="H159" s="2">
        <f t="shared" si="1"/>
        <v>0.7900000000372529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164239.94</v>
      </c>
      <c r="D160" s="1">
        <f>'PR-RAS'!E164</f>
        <v>256559.35999999999</v>
      </c>
      <c r="E160" s="1">
        <v>0</v>
      </c>
      <c r="F160" s="1">
        <v>0</v>
      </c>
      <c r="G160" s="2">
        <f t="shared" si="0"/>
        <v>107700.02693999998</v>
      </c>
      <c r="H160" s="2">
        <f t="shared" si="1"/>
        <v>0.41999999998370185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5768.7</v>
      </c>
      <c r="D161" s="1">
        <f>'PR-RAS'!E165</f>
        <v>26249.53</v>
      </c>
      <c r="E161" s="1">
        <v>0</v>
      </c>
      <c r="F161" s="1">
        <v>0</v>
      </c>
      <c r="G161" s="2">
        <f t="shared" si="0"/>
        <v>9322.8415999999997</v>
      </c>
      <c r="H161" s="2">
        <f t="shared" si="1"/>
        <v>0.77000000000134605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152246.24</v>
      </c>
      <c r="D162" s="1">
        <f>'PR-RAS'!E166</f>
        <v>160313.85</v>
      </c>
      <c r="E162" s="1">
        <v>0</v>
      </c>
      <c r="F162" s="1">
        <v>0</v>
      </c>
      <c r="G162" s="2">
        <f t="shared" si="0"/>
        <v>76132.704339999997</v>
      </c>
      <c r="H162" s="2">
        <f t="shared" si="1"/>
        <v>0.38999999998486601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6225</v>
      </c>
      <c r="D163" s="1">
        <f>'PR-RAS'!E167</f>
        <v>69995.98</v>
      </c>
      <c r="E163" s="1">
        <v>0</v>
      </c>
      <c r="F163" s="1">
        <v>0</v>
      </c>
      <c r="G163" s="2">
        <f t="shared" si="0"/>
        <v>23687.147519999999</v>
      </c>
      <c r="H163" s="2">
        <f t="shared" si="1"/>
        <v>2.0000000004074536E-2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260747.83000000002</v>
      </c>
      <c r="D165" s="1">
        <f>'PR-RAS'!E169</f>
        <v>362224.85000000003</v>
      </c>
      <c r="E165" s="1">
        <v>0</v>
      </c>
      <c r="F165" s="1">
        <v>0</v>
      </c>
      <c r="G165" s="2">
        <f t="shared" si="0"/>
        <v>161572.39492000002</v>
      </c>
      <c r="H165" s="2">
        <f t="shared" si="1"/>
        <v>0.31999999994877726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53338.78</v>
      </c>
      <c r="D166" s="1">
        <f>'PR-RAS'!E170</f>
        <v>69033.399999999994</v>
      </c>
      <c r="E166" s="1">
        <v>0</v>
      </c>
      <c r="F166" s="1">
        <v>0</v>
      </c>
      <c r="G166" s="2">
        <f t="shared" si="0"/>
        <v>31581.920699999999</v>
      </c>
      <c r="H166" s="2">
        <f t="shared" si="1"/>
        <v>0.61999999999534339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178543.53</v>
      </c>
      <c r="D168" s="1">
        <f>'PR-RAS'!E172</f>
        <v>274156.98</v>
      </c>
      <c r="E168" s="1">
        <v>0</v>
      </c>
      <c r="F168" s="1">
        <v>0</v>
      </c>
      <c r="G168" s="2">
        <f t="shared" si="0"/>
        <v>121385.20083</v>
      </c>
      <c r="H168" s="2">
        <f t="shared" si="1"/>
        <v>0.4900000000197906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24834.38</v>
      </c>
      <c r="D169" s="1">
        <f>'PR-RAS'!E173</f>
        <v>13381.03</v>
      </c>
      <c r="E169" s="1">
        <v>0</v>
      </c>
      <c r="F169" s="1">
        <v>0</v>
      </c>
      <c r="G169" s="2">
        <f t="shared" si="0"/>
        <v>8668.2019200000013</v>
      </c>
      <c r="H169" s="2">
        <f t="shared" si="1"/>
        <v>0.41000000000167347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966.25</v>
      </c>
      <c r="D170" s="1">
        <f>'PR-RAS'!E174</f>
        <v>2161.5</v>
      </c>
      <c r="E170" s="1">
        <v>0</v>
      </c>
      <c r="F170" s="1">
        <v>0</v>
      </c>
      <c r="G170" s="2">
        <f t="shared" si="0"/>
        <v>893.88325000000009</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3064.89</v>
      </c>
      <c r="D172" s="1">
        <f>'PR-RAS'!E176</f>
        <v>3491.94</v>
      </c>
      <c r="E172" s="1">
        <v>0</v>
      </c>
      <c r="F172" s="1">
        <v>0</v>
      </c>
      <c r="G172" s="2">
        <f t="shared" si="0"/>
        <v>1718.3396700000003</v>
      </c>
      <c r="H172" s="2">
        <f t="shared" si="1"/>
        <v>0.17000000000007276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266316.05999999994</v>
      </c>
      <c r="D173" s="1">
        <f>'PR-RAS'!E177</f>
        <v>328122.37</v>
      </c>
      <c r="E173" s="1">
        <v>0</v>
      </c>
      <c r="F173" s="1">
        <v>0</v>
      </c>
      <c r="G173" s="2">
        <f t="shared" si="0"/>
        <v>158680.45759999997</v>
      </c>
      <c r="H173" s="2">
        <f t="shared" si="1"/>
        <v>0.42999999993480742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16838.87</v>
      </c>
      <c r="D174" s="1">
        <f>'PR-RAS'!E178</f>
        <v>21498.38</v>
      </c>
      <c r="E174" s="1">
        <v>0</v>
      </c>
      <c r="F174" s="1">
        <v>0</v>
      </c>
      <c r="G174" s="2">
        <f t="shared" si="0"/>
        <v>10351.563990000001</v>
      </c>
      <c r="H174" s="2">
        <f t="shared" si="1"/>
        <v>0.51000000000203727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82232.259999999995</v>
      </c>
      <c r="D175" s="1">
        <f>'PR-RAS'!E179</f>
        <v>129120.02</v>
      </c>
      <c r="E175" s="1">
        <v>0</v>
      </c>
      <c r="F175" s="1">
        <v>0</v>
      </c>
      <c r="G175" s="2">
        <f t="shared" si="0"/>
        <v>59242.180199999995</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5945</v>
      </c>
      <c r="D176" s="1">
        <f>'PR-RAS'!E180</f>
        <v>1625</v>
      </c>
      <c r="E176" s="1">
        <v>0</v>
      </c>
      <c r="F176" s="1">
        <v>0</v>
      </c>
      <c r="G176" s="2">
        <f t="shared" si="0"/>
        <v>1609.125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63307.41</v>
      </c>
      <c r="D177" s="1">
        <f>'PR-RAS'!E181</f>
        <v>55328.93</v>
      </c>
      <c r="E177" s="1">
        <v>0</v>
      </c>
      <c r="F177" s="1">
        <v>0</v>
      </c>
      <c r="G177" s="2">
        <f t="shared" si="0"/>
        <v>30617.88752</v>
      </c>
      <c r="H177" s="2">
        <f t="shared" si="1"/>
        <v>0.48000000000320142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13562.4</v>
      </c>
      <c r="E178" s="1">
        <v>0</v>
      </c>
      <c r="F178" s="1">
        <v>0</v>
      </c>
      <c r="G178" s="2">
        <f t="shared" si="0"/>
        <v>4801.0895999999993</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8185</v>
      </c>
      <c r="D179" s="1">
        <f>'PR-RAS'!E183</f>
        <v>29375</v>
      </c>
      <c r="E179" s="1">
        <v>0</v>
      </c>
      <c r="F179" s="1">
        <v>0</v>
      </c>
      <c r="G179" s="2">
        <f t="shared" si="0"/>
        <v>11914.43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37155.68</v>
      </c>
      <c r="D180" s="1">
        <f>'PR-RAS'!E184</f>
        <v>29929.75</v>
      </c>
      <c r="E180" s="1">
        <v>0</v>
      </c>
      <c r="F180" s="1">
        <v>0</v>
      </c>
      <c r="G180" s="2">
        <f t="shared" si="0"/>
        <v>17365.717219999999</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32624.09</v>
      </c>
      <c r="D181" s="1">
        <f>'PR-RAS'!E185</f>
        <v>28014.36</v>
      </c>
      <c r="E181" s="1">
        <v>0</v>
      </c>
      <c r="F181" s="1">
        <v>0</v>
      </c>
      <c r="G181" s="2">
        <f t="shared" si="0"/>
        <v>15957.505799999999</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20027.75</v>
      </c>
      <c r="D182" s="1">
        <f>'PR-RAS'!E186</f>
        <v>19668.53</v>
      </c>
      <c r="E182" s="1">
        <v>0</v>
      </c>
      <c r="F182" s="1">
        <v>0</v>
      </c>
      <c r="G182" s="2">
        <f t="shared" si="0"/>
        <v>10745.03061</v>
      </c>
      <c r="H182" s="2">
        <f t="shared" si="1"/>
        <v>0.72000000000116415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2299.54</v>
      </c>
      <c r="E183" s="1">
        <v>0</v>
      </c>
      <c r="F183" s="1">
        <v>0</v>
      </c>
      <c r="G183" s="2">
        <f t="shared" si="0"/>
        <v>837.03255999999999</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155090.69</v>
      </c>
      <c r="D184" s="1">
        <f>'PR-RAS'!E188</f>
        <v>132650.19</v>
      </c>
      <c r="E184" s="1">
        <v>0</v>
      </c>
      <c r="F184" s="1">
        <v>0</v>
      </c>
      <c r="G184" s="2">
        <f t="shared" si="0"/>
        <v>76931.56581</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1760</v>
      </c>
      <c r="D185" s="1">
        <f>'PR-RAS'!E189</f>
        <v>2440</v>
      </c>
      <c r="E185" s="1">
        <v>0</v>
      </c>
      <c r="F185" s="1">
        <v>0</v>
      </c>
      <c r="G185" s="2">
        <f t="shared" si="0"/>
        <v>1221.76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7560</v>
      </c>
      <c r="D186" s="1">
        <f>'PR-RAS'!E190</f>
        <v>9244.42</v>
      </c>
      <c r="E186" s="1">
        <v>0</v>
      </c>
      <c r="F186" s="1">
        <v>0</v>
      </c>
      <c r="G186" s="2">
        <f t="shared" si="0"/>
        <v>4819.0353999999998</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19729.28</v>
      </c>
      <c r="D187" s="1">
        <f>'PR-RAS'!E191</f>
        <v>27990.59</v>
      </c>
      <c r="E187" s="1">
        <v>0</v>
      </c>
      <c r="F187" s="1">
        <v>0</v>
      </c>
      <c r="G187" s="2">
        <f t="shared" si="0"/>
        <v>14082.145559999999</v>
      </c>
      <c r="H187" s="2">
        <f t="shared" si="1"/>
        <v>0.68999999999869033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2050</v>
      </c>
      <c r="D188" s="1">
        <f>'PR-RAS'!E192</f>
        <v>1940</v>
      </c>
      <c r="E188" s="1">
        <v>0</v>
      </c>
      <c r="F188" s="1">
        <v>0</v>
      </c>
      <c r="G188" s="2">
        <f t="shared" si="0"/>
        <v>1108.9100000000001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40950</v>
      </c>
      <c r="D189" s="1">
        <f>'PR-RAS'!E193</f>
        <v>33135</v>
      </c>
      <c r="E189" s="1">
        <v>0</v>
      </c>
      <c r="F189" s="1">
        <v>0</v>
      </c>
      <c r="G189" s="2">
        <f t="shared" si="0"/>
        <v>20157.36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70390.62</v>
      </c>
      <c r="D190" s="1">
        <f>'PR-RAS'!E194</f>
        <v>38953.129999999997</v>
      </c>
      <c r="E190" s="1">
        <v>0</v>
      </c>
      <c r="F190" s="1">
        <v>0</v>
      </c>
      <c r="G190" s="2">
        <f t="shared" si="0"/>
        <v>28028.11032</v>
      </c>
      <c r="H190" s="2">
        <f t="shared" si="1"/>
        <v>0.51000000000203727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12650.79</v>
      </c>
      <c r="D191" s="1">
        <f>'PR-RAS'!E195</f>
        <v>18947.05</v>
      </c>
      <c r="E191" s="1">
        <v>0</v>
      </c>
      <c r="F191" s="1">
        <v>0</v>
      </c>
      <c r="G191" s="2">
        <f t="shared" si="0"/>
        <v>9603.5290999999997</v>
      </c>
      <c r="H191" s="2">
        <f t="shared" si="1"/>
        <v>0.25999999999839929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54694.03</v>
      </c>
      <c r="D192" s="1">
        <f>'PR-RAS'!E196</f>
        <v>39437.32</v>
      </c>
      <c r="E192" s="1">
        <v>0</v>
      </c>
      <c r="F192" s="1">
        <v>0</v>
      </c>
      <c r="G192" s="2">
        <f t="shared" si="0"/>
        <v>25511.615969999999</v>
      </c>
      <c r="H192" s="2">
        <f t="shared" si="1"/>
        <v>0.34999999999854481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54694.03</v>
      </c>
      <c r="D206" s="1">
        <f>'PR-RAS'!E210</f>
        <v>39437.32</v>
      </c>
      <c r="E206" s="1">
        <v>0</v>
      </c>
      <c r="F206" s="1">
        <v>0</v>
      </c>
      <c r="G206" s="2">
        <f t="shared" si="0"/>
        <v>27381.577349999996</v>
      </c>
      <c r="H206" s="2">
        <f t="shared" si="1"/>
        <v>0.34999999999854481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6781.43</v>
      </c>
      <c r="D207" s="1">
        <f>'PR-RAS'!E211</f>
        <v>6755.23</v>
      </c>
      <c r="E207" s="1">
        <v>0</v>
      </c>
      <c r="F207" s="1">
        <v>0</v>
      </c>
      <c r="G207" s="2">
        <f t="shared" si="0"/>
        <v>4180.1293399999995</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47912.6</v>
      </c>
      <c r="D209" s="1">
        <f>'PR-RAS'!E213</f>
        <v>32682.09</v>
      </c>
      <c r="E209" s="1">
        <v>0</v>
      </c>
      <c r="F209" s="1">
        <v>0</v>
      </c>
      <c r="G209" s="2">
        <f t="shared" si="0"/>
        <v>23561.570239999997</v>
      </c>
      <c r="H209" s="2">
        <f t="shared" si="1"/>
        <v>0.49000000000160071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1000</v>
      </c>
      <c r="E248" s="1">
        <v>0</v>
      </c>
      <c r="F248" s="1">
        <v>0</v>
      </c>
      <c r="G248" s="2">
        <f t="shared" si="0"/>
        <v>494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1000</v>
      </c>
      <c r="E255" s="1">
        <v>0</v>
      </c>
      <c r="F255" s="1">
        <v>0</v>
      </c>
      <c r="G255" s="2">
        <f t="shared" si="0"/>
        <v>508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1000</v>
      </c>
      <c r="E256" s="1">
        <v>0</v>
      </c>
      <c r="F256" s="1">
        <v>0</v>
      </c>
      <c r="G256" s="2">
        <f t="shared" si="0"/>
        <v>510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8668900.0699999984</v>
      </c>
      <c r="D285" s="1">
        <f>'PR-RAS'!E289</f>
        <v>9078887.5500000007</v>
      </c>
      <c r="E285" s="1">
        <v>0</v>
      </c>
      <c r="F285" s="1">
        <v>0</v>
      </c>
      <c r="G285" s="2">
        <f t="shared" si="8"/>
        <v>7618775.7482799999</v>
      </c>
      <c r="H285" s="2">
        <f t="shared" si="9"/>
        <v>0.51999999769032001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675213.84999999963</v>
      </c>
      <c r="E286" s="1">
        <v>0</v>
      </c>
      <c r="F286" s="1">
        <v>0</v>
      </c>
      <c r="G286" s="2">
        <f t="shared" si="8"/>
        <v>384871.89449999976</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63440.239999998361</v>
      </c>
      <c r="D287" s="1">
        <f>'PR-RAS'!E291</f>
        <v>0</v>
      </c>
      <c r="E287" s="1">
        <v>0</v>
      </c>
      <c r="F287" s="1">
        <v>0</v>
      </c>
      <c r="G287" s="2">
        <f t="shared" si="8"/>
        <v>18143.908639999529</v>
      </c>
      <c r="H287" s="2">
        <f t="shared" si="9"/>
        <v>0.23999999836087227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274200.53000000003</v>
      </c>
      <c r="D289" s="1">
        <f>'PR-RAS'!E293</f>
        <v>337640.77</v>
      </c>
      <c r="E289" s="1">
        <v>0</v>
      </c>
      <c r="F289" s="1">
        <v>0</v>
      </c>
      <c r="G289" s="2">
        <f t="shared" si="8"/>
        <v>273450.83616000001</v>
      </c>
      <c r="H289" s="2">
        <f t="shared" si="9"/>
        <v>0.69999999995343387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33451.040000000001</v>
      </c>
      <c r="D290" s="1">
        <f>'PR-RAS'!E294</f>
        <v>19126.400000000001</v>
      </c>
      <c r="E290" s="1">
        <v>0</v>
      </c>
      <c r="F290" s="1">
        <v>0</v>
      </c>
      <c r="G290" s="2">
        <f t="shared" si="8"/>
        <v>20722.409759999999</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4969.2299999999996</v>
      </c>
      <c r="D293" s="1">
        <f>'PR-RAS'!E298</f>
        <v>0</v>
      </c>
      <c r="E293" s="1">
        <v>0</v>
      </c>
      <c r="F293" s="1">
        <v>0</v>
      </c>
      <c r="G293" s="2">
        <f t="shared" si="8"/>
        <v>1451.0151599999997</v>
      </c>
      <c r="H293" s="2">
        <f t="shared" si="9"/>
        <v>0.22999999999956344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4969.2299999999996</v>
      </c>
      <c r="D306" s="1">
        <f>'PR-RAS'!E311</f>
        <v>0</v>
      </c>
      <c r="E306" s="1">
        <v>0</v>
      </c>
      <c r="F306" s="1">
        <v>0</v>
      </c>
      <c r="G306" s="2">
        <f t="shared" si="8"/>
        <v>1515.6151499999999</v>
      </c>
      <c r="H306" s="2">
        <f t="shared" si="9"/>
        <v>0.22999999999956344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4969.2299999999996</v>
      </c>
      <c r="D307" s="1">
        <f>'PR-RAS'!E312</f>
        <v>0</v>
      </c>
      <c r="E307" s="1">
        <v>0</v>
      </c>
      <c r="F307" s="1">
        <v>0</v>
      </c>
      <c r="G307" s="2">
        <f t="shared" si="8"/>
        <v>1520.5843799999998</v>
      </c>
      <c r="H307" s="2">
        <f t="shared" si="9"/>
        <v>0.22999999999956344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4969.2299999999996</v>
      </c>
      <c r="D308" s="1">
        <f>'PR-RAS'!E313</f>
        <v>0</v>
      </c>
      <c r="E308" s="1">
        <v>0</v>
      </c>
      <c r="F308" s="1">
        <v>0</v>
      </c>
      <c r="G308" s="2">
        <f t="shared" si="8"/>
        <v>1525.5536099999999</v>
      </c>
      <c r="H308" s="2">
        <f t="shared" si="9"/>
        <v>0.22999999999956344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66923.69</v>
      </c>
      <c r="D345" s="1">
        <f>'PR-RAS'!E350</f>
        <v>33927.240000000005</v>
      </c>
      <c r="E345" s="1">
        <v>0</v>
      </c>
      <c r="F345" s="1">
        <v>0</v>
      </c>
      <c r="G345" s="2">
        <f t="shared" si="8"/>
        <v>46363.690479999997</v>
      </c>
      <c r="H345" s="2">
        <f t="shared" si="9"/>
        <v>0.55000000000291038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66923.69</v>
      </c>
      <c r="D358" s="1">
        <f>'PR-RAS'!E363</f>
        <v>33927.240000000005</v>
      </c>
      <c r="E358" s="1">
        <v>0</v>
      </c>
      <c r="F358" s="1">
        <v>0</v>
      </c>
      <c r="G358" s="2">
        <f t="shared" si="8"/>
        <v>48115.806690000005</v>
      </c>
      <c r="H358" s="2">
        <f t="shared" si="9"/>
        <v>0.55000000000291038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56870.51</v>
      </c>
      <c r="D364" s="1">
        <f>'PR-RAS'!E369</f>
        <v>14389.5</v>
      </c>
      <c r="E364" s="1">
        <v>0</v>
      </c>
      <c r="F364" s="1">
        <v>0</v>
      </c>
      <c r="G364" s="2">
        <f t="shared" si="8"/>
        <v>31090.772130000001</v>
      </c>
      <c r="H364" s="2">
        <f t="shared" si="9"/>
        <v>0.98999999999796273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32578.75</v>
      </c>
      <c r="D365" s="1">
        <f>'PR-RAS'!E370</f>
        <v>14389.5</v>
      </c>
      <c r="E365" s="1">
        <v>0</v>
      </c>
      <c r="F365" s="1">
        <v>0</v>
      </c>
      <c r="G365" s="2">
        <f t="shared" si="8"/>
        <v>22334.220999999998</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8437.5</v>
      </c>
      <c r="D366" s="1">
        <f>'PR-RAS'!E371</f>
        <v>0</v>
      </c>
      <c r="E366" s="1">
        <v>0</v>
      </c>
      <c r="F366" s="1">
        <v>0</v>
      </c>
      <c r="G366" s="2">
        <f t="shared" si="8"/>
        <v>3079.6875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15854.26</v>
      </c>
      <c r="D371" s="1">
        <f>'PR-RAS'!E376</f>
        <v>0</v>
      </c>
      <c r="E371" s="1">
        <v>0</v>
      </c>
      <c r="F371" s="1">
        <v>0</v>
      </c>
      <c r="G371" s="2">
        <f t="shared" si="8"/>
        <v>5866.0762000000004</v>
      </c>
      <c r="H371" s="2">
        <f t="shared" si="9"/>
        <v>0.26000000000021828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10053.18</v>
      </c>
      <c r="D378" s="1">
        <f>'PR-RAS'!E383</f>
        <v>19537.740000000002</v>
      </c>
      <c r="E378" s="1">
        <v>0</v>
      </c>
      <c r="F378" s="1">
        <v>0</v>
      </c>
      <c r="G378" s="2">
        <f t="shared" si="8"/>
        <v>18521.504820000002</v>
      </c>
      <c r="H378" s="2">
        <f t="shared" si="9"/>
        <v>0.43999999999869033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10053.18</v>
      </c>
      <c r="D379" s="1">
        <f>'PR-RAS'!E384</f>
        <v>19537.740000000002</v>
      </c>
      <c r="E379" s="1">
        <v>0</v>
      </c>
      <c r="F379" s="1">
        <v>0</v>
      </c>
      <c r="G379" s="2">
        <f t="shared" si="8"/>
        <v>18570.63348</v>
      </c>
      <c r="H379" s="2">
        <f t="shared" si="9"/>
        <v>0.43999999999869033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61954.460000000006</v>
      </c>
      <c r="D403" s="1">
        <f>'PR-RAS'!E408</f>
        <v>33927.240000000005</v>
      </c>
      <c r="E403" s="1">
        <v>0</v>
      </c>
      <c r="F403" s="1">
        <v>0</v>
      </c>
      <c r="G403" s="2">
        <f t="shared" si="8"/>
        <v>52183.193880000013</v>
      </c>
      <c r="H403" s="2">
        <f t="shared" si="9"/>
        <v>0.70000000001164153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165891.28</v>
      </c>
      <c r="D405" s="1">
        <f>'PR-RAS'!E410</f>
        <v>227845.74</v>
      </c>
      <c r="E405" s="1">
        <v>0</v>
      </c>
      <c r="F405" s="1">
        <v>0</v>
      </c>
      <c r="G405" s="2">
        <f t="shared" si="8"/>
        <v>251119.43504000001</v>
      </c>
      <c r="H405" s="2">
        <f t="shared" si="9"/>
        <v>0.54000000000814907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8610429.0600000005</v>
      </c>
      <c r="D407" s="1">
        <f>'PR-RAS'!E412</f>
        <v>9754101.4000000004</v>
      </c>
      <c r="E407" s="1">
        <v>0</v>
      </c>
      <c r="F407" s="1">
        <v>0</v>
      </c>
      <c r="G407" s="2">
        <f t="shared" si="8"/>
        <v>11416164.535160001</v>
      </c>
      <c r="H407" s="2">
        <f t="shared" si="9"/>
        <v>0.46000000089406967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8735823.7599999979</v>
      </c>
      <c r="D408" s="1">
        <f>'PR-RAS'!E413</f>
        <v>9112814.790000001</v>
      </c>
      <c r="E408" s="1">
        <v>0</v>
      </c>
      <c r="F408" s="1">
        <v>0</v>
      </c>
      <c r="G408" s="2">
        <f t="shared" si="8"/>
        <v>10973311.50938</v>
      </c>
      <c r="H408" s="2">
        <f t="shared" si="9"/>
        <v>0.45000000111758709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641286.6099999994</v>
      </c>
      <c r="E409" s="1">
        <v>0</v>
      </c>
      <c r="F409" s="1">
        <v>0</v>
      </c>
      <c r="G409" s="2">
        <f t="shared" si="8"/>
        <v>523289.87375999946</v>
      </c>
      <c r="H409" s="2">
        <f t="shared" si="9"/>
        <v>0.39000000059604645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125394.69999999739</v>
      </c>
      <c r="D410" s="1">
        <f>'PR-RAS'!E415</f>
        <v>0</v>
      </c>
      <c r="E410" s="1">
        <v>0</v>
      </c>
      <c r="F410" s="1">
        <v>0</v>
      </c>
      <c r="G410" s="2">
        <f t="shared" si="8"/>
        <v>51286.432299998931</v>
      </c>
      <c r="H410" s="2">
        <f t="shared" si="9"/>
        <v>0.30000000260770321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440091.81000000006</v>
      </c>
      <c r="D412" s="1">
        <f>'PR-RAS'!E417</f>
        <v>565486.51</v>
      </c>
      <c r="E412" s="1">
        <v>0</v>
      </c>
      <c r="F412" s="1">
        <v>0</v>
      </c>
      <c r="G412" s="2">
        <f t="shared" si="8"/>
        <v>645707.64512999996</v>
      </c>
      <c r="H412" s="2">
        <f t="shared" si="9"/>
        <v>0.67999999993480742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33451.040000000001</v>
      </c>
      <c r="D413" s="1">
        <f>'PR-RAS'!E418</f>
        <v>19126.400000000001</v>
      </c>
      <c r="E413" s="1">
        <v>0</v>
      </c>
      <c r="F413" s="1">
        <v>0</v>
      </c>
      <c r="G413" s="2">
        <f t="shared" si="8"/>
        <v>29541.982079999998</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8610429.0600000005</v>
      </c>
      <c r="D633" s="1">
        <f>'PR-RAS'!E639</f>
        <v>9754101.4000000004</v>
      </c>
      <c r="E633" s="1">
        <v>0</v>
      </c>
      <c r="F633" s="1">
        <v>0</v>
      </c>
      <c r="G633" s="2">
        <f t="shared" si="10"/>
        <v>17770975.335519999</v>
      </c>
      <c r="H633" s="2">
        <f t="shared" si="11"/>
        <v>0.46000000089406967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8735823.7599999979</v>
      </c>
      <c r="D634" s="1">
        <f>'PR-RAS'!E640</f>
        <v>9112814.790000001</v>
      </c>
      <c r="E634" s="1">
        <v>0</v>
      </c>
      <c r="F634" s="1">
        <v>0</v>
      </c>
      <c r="G634" s="2">
        <f t="shared" si="10"/>
        <v>17066599.964219999</v>
      </c>
      <c r="H634" s="2">
        <f t="shared" si="11"/>
        <v>0.45000000111758709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641286.6099999994</v>
      </c>
      <c r="E635" s="1">
        <v>0</v>
      </c>
      <c r="F635" s="1">
        <v>0</v>
      </c>
      <c r="G635" s="2">
        <f t="shared" si="10"/>
        <v>813151.4214799992</v>
      </c>
      <c r="H635" s="2">
        <f t="shared" si="11"/>
        <v>0.39000000059604645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125394.69999999739</v>
      </c>
      <c r="D636" s="1">
        <f>'PR-RAS'!E642</f>
        <v>0</v>
      </c>
      <c r="E636" s="1">
        <v>0</v>
      </c>
      <c r="F636" s="1">
        <v>0</v>
      </c>
      <c r="G636" s="2">
        <f t="shared" si="10"/>
        <v>79625.634499998341</v>
      </c>
      <c r="H636" s="2">
        <f t="shared" si="11"/>
        <v>0.30000000260770321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440091.81000000006</v>
      </c>
      <c r="D638" s="1">
        <f>'PR-RAS'!E644</f>
        <v>565486.51</v>
      </c>
      <c r="E638" s="1">
        <v>0</v>
      </c>
      <c r="F638" s="1">
        <v>0</v>
      </c>
      <c r="G638" s="2">
        <f t="shared" si="10"/>
        <v>1000768.29671</v>
      </c>
      <c r="H638" s="2">
        <f t="shared" si="11"/>
        <v>0.67999999993480742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75800.099999999395</v>
      </c>
      <c r="E639" s="1">
        <v>0</v>
      </c>
      <c r="F639" s="1">
        <v>0</v>
      </c>
      <c r="G639" s="2">
        <f t="shared" si="10"/>
        <v>96720.927599999224</v>
      </c>
      <c r="H639" s="2">
        <f t="shared" si="11"/>
        <v>9.9999999394640326E-2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565486.50999999745</v>
      </c>
      <c r="D640" s="1">
        <f>'PR-RAS'!E646</f>
        <v>0</v>
      </c>
      <c r="E640" s="1">
        <v>0</v>
      </c>
      <c r="F640" s="1">
        <v>0</v>
      </c>
      <c r="G640" s="2">
        <f t="shared" si="10"/>
        <v>361345.87988999835</v>
      </c>
      <c r="H640" s="2">
        <f t="shared" si="11"/>
        <v>0.49000000255182385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625605.28</v>
      </c>
      <c r="D641" s="1">
        <f>'PR-RAS'!E647</f>
        <v>653853.72</v>
      </c>
      <c r="E641" s="1">
        <v>0</v>
      </c>
      <c r="F641" s="1">
        <v>0</v>
      </c>
      <c r="G641" s="2">
        <f t="shared" si="10"/>
        <v>1237320.1407999999</v>
      </c>
      <c r="H641" s="2">
        <f t="shared" si="11"/>
        <v>0.56000000005587935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169548.93</v>
      </c>
      <c r="D642" s="1">
        <f>'PR-RAS'!E649</f>
        <v>63090.35</v>
      </c>
      <c r="E642" s="1">
        <v>0</v>
      </c>
      <c r="F642" s="1">
        <v>0</v>
      </c>
      <c r="G642" s="2">
        <f t="shared" si="10"/>
        <v>189562.69283000001</v>
      </c>
      <c r="H642" s="2">
        <f t="shared" si="11"/>
        <v>0.42000000000552973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1203432.81</v>
      </c>
      <c r="D643" s="1">
        <f>'PR-RAS'!E650</f>
        <v>1506250.66</v>
      </c>
      <c r="E643" s="1">
        <v>0</v>
      </c>
      <c r="F643" s="1">
        <v>0</v>
      </c>
      <c r="G643" s="2">
        <f t="shared" si="10"/>
        <v>2706629.7114599999</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1309891.3899999999</v>
      </c>
      <c r="D644" s="1">
        <f>'PR-RAS'!E651</f>
        <v>1253225.3999999999</v>
      </c>
      <c r="E644" s="1">
        <v>0</v>
      </c>
      <c r="F644" s="1">
        <v>0</v>
      </c>
      <c r="G644" s="2">
        <f t="shared" si="10"/>
        <v>2453908.0281699998</v>
      </c>
      <c r="H644" s="2">
        <f t="shared" si="11"/>
        <v>0.78999999980442226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63090.350000000093</v>
      </c>
      <c r="D645" s="1">
        <f>'PR-RAS'!E652</f>
        <v>316115.6100000001</v>
      </c>
      <c r="E645" s="1">
        <v>0</v>
      </c>
      <c r="F645" s="1">
        <v>0</v>
      </c>
      <c r="G645" s="2">
        <f t="shared" si="10"/>
        <v>447787.09108000022</v>
      </c>
      <c r="H645" s="2">
        <f t="shared" si="11"/>
        <v>0.73999999999068677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55</v>
      </c>
      <c r="E647" s="1">
        <v>0</v>
      </c>
      <c r="F647" s="1">
        <v>0</v>
      </c>
      <c r="G647" s="2">
        <f t="shared" si="10"/>
        <v>107.236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45</v>
      </c>
      <c r="E649" s="1">
        <v>0</v>
      </c>
      <c r="F649" s="1">
        <v>0</v>
      </c>
      <c r="G649" s="2">
        <f t="shared" si="10"/>
        <v>90.72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7675895.6500000004</v>
      </c>
      <c r="D668" s="1">
        <f>'PR-RAS'!E675</f>
        <v>7893077.5599999996</v>
      </c>
      <c r="E668" s="1">
        <v>0</v>
      </c>
      <c r="F668" s="1">
        <v>0</v>
      </c>
      <c r="G668" s="2">
        <f t="shared" si="10"/>
        <v>15649187.86359</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8739</v>
      </c>
      <c r="D670" s="1">
        <f>'PR-RAS'!E677</f>
        <v>5596.78</v>
      </c>
      <c r="E670" s="1">
        <v>0</v>
      </c>
      <c r="F670" s="1">
        <v>0</v>
      </c>
      <c r="G670" s="2">
        <f t="shared" si="10"/>
        <v>13334.88264</v>
      </c>
      <c r="H670" s="2">
        <f t="shared" si="11"/>
        <v>0.22000000000025466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331639.09999999998</v>
      </c>
      <c r="E687" s="1">
        <v>0</v>
      </c>
      <c r="F687" s="1">
        <v>0</v>
      </c>
      <c r="G687" s="2">
        <f t="shared" si="10"/>
        <v>455008.84519999998</v>
      </c>
      <c r="H687" s="2">
        <f t="shared" si="11"/>
        <v>9.9999999976716936E-2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51090</v>
      </c>
      <c r="D703" s="1">
        <f>'PR-RAS'!E710</f>
        <v>1820</v>
      </c>
      <c r="E703" s="1">
        <v>0</v>
      </c>
      <c r="F703" s="1">
        <v>0</v>
      </c>
      <c r="G703" s="2">
        <f t="shared" si="10"/>
        <v>38420.46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15733</v>
      </c>
      <c r="D709" s="1">
        <f>'PR-RAS'!E716</f>
        <v>47135.06</v>
      </c>
      <c r="E709" s="1">
        <v>0</v>
      </c>
      <c r="F709" s="1">
        <v>0</v>
      </c>
      <c r="G709" s="2">
        <f t="shared" si="10"/>
        <v>77882.208959999989</v>
      </c>
      <c r="H709" s="2">
        <f t="shared" si="11"/>
        <v>5.9999999997671694E-2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21268</v>
      </c>
      <c r="D710" s="1">
        <f>'PR-RAS'!E717</f>
        <v>3616.55</v>
      </c>
      <c r="E710" s="1">
        <v>0</v>
      </c>
      <c r="F710" s="1">
        <v>0</v>
      </c>
      <c r="G710" s="2">
        <f t="shared" si="10"/>
        <v>20207.279899999998</v>
      </c>
      <c r="H710" s="2">
        <f t="shared" si="11"/>
        <v>0.4499999999998181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152246</v>
      </c>
      <c r="D711" s="1">
        <f>'PR-RAS'!E718</f>
        <v>160313.85</v>
      </c>
      <c r="E711" s="1">
        <v>0</v>
      </c>
      <c r="F711" s="1">
        <v>0</v>
      </c>
      <c r="G711" s="2">
        <f t="shared" si="10"/>
        <v>335740.32699999999</v>
      </c>
      <c r="H711" s="2">
        <f t="shared" si="11"/>
        <v>0.14999999999417923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8185</v>
      </c>
      <c r="D713" s="1">
        <f>'PR-RAS'!E720</f>
        <v>24000</v>
      </c>
      <c r="E713" s="1">
        <v>0</v>
      </c>
      <c r="F713" s="1">
        <v>0</v>
      </c>
      <c r="G713" s="2">
        <f t="shared" si="10"/>
        <v>40003.72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5584</v>
      </c>
      <c r="D715" s="1">
        <f>'PR-RAS'!E722</f>
        <v>3311</v>
      </c>
      <c r="E715" s="1">
        <v>0</v>
      </c>
      <c r="F715" s="1">
        <v>0</v>
      </c>
      <c r="G715" s="2">
        <f t="shared" si="10"/>
        <v>8715.0839999999989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1760</v>
      </c>
      <c r="D718" s="1">
        <f>'PR-RAS'!E725</f>
        <v>2440</v>
      </c>
      <c r="E718" s="1">
        <v>0</v>
      </c>
      <c r="F718" s="1">
        <v>0</v>
      </c>
      <c r="G718" s="2">
        <f t="shared" si="10"/>
        <v>4760.88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7560</v>
      </c>
      <c r="D719" s="1">
        <f>'PR-RAS'!E726</f>
        <v>9244.42</v>
      </c>
      <c r="E719" s="1">
        <v>0</v>
      </c>
      <c r="F719" s="1">
        <v>0</v>
      </c>
      <c r="G719" s="2">
        <f t="shared" si="10"/>
        <v>18703.06712</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1000</v>
      </c>
      <c r="E816" s="1">
        <v>0</v>
      </c>
      <c r="F816" s="1">
        <v>0</v>
      </c>
      <c r="G816" s="2">
        <f t="shared" si="18"/>
        <v>1630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18060199.429999996</v>
      </c>
      <c r="D984" s="6">
        <f>BILANCA!E6</f>
        <v>17970145.829999998</v>
      </c>
      <c r="E984" s="6">
        <v>0</v>
      </c>
      <c r="F984" s="6">
        <v>0</v>
      </c>
      <c r="G984" s="7">
        <f t="shared" ref="G984:G1241" si="22">B984/1000*C984+B984/500*D984</f>
        <v>54000.491089999996</v>
      </c>
      <c r="H984" s="7">
        <f t="shared" si="19"/>
        <v>0.59999999776482582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17209315.769999996</v>
      </c>
      <c r="D985" s="1">
        <f>BILANCA!E7</f>
        <v>16848662.379999999</v>
      </c>
      <c r="E985" s="1">
        <v>0</v>
      </c>
      <c r="F985" s="1">
        <v>0</v>
      </c>
      <c r="G985" s="2">
        <f t="shared" si="22"/>
        <v>101813.28105999998</v>
      </c>
      <c r="H985" s="2">
        <f t="shared" si="19"/>
        <v>0.61000000312924385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8679851.5499999989</v>
      </c>
      <c r="D986" s="1">
        <f>BILANCA!E8</f>
        <v>8679851.5499999989</v>
      </c>
      <c r="E986" s="1">
        <v>0</v>
      </c>
      <c r="F986" s="1">
        <v>0</v>
      </c>
      <c r="G986" s="2">
        <f t="shared" si="22"/>
        <v>78118.663949999987</v>
      </c>
      <c r="H986" s="2">
        <f t="shared" si="19"/>
        <v>0.90000000223517418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8644654.2799999993</v>
      </c>
      <c r="D987" s="1">
        <f>BILANCA!E9</f>
        <v>8644654.2799999993</v>
      </c>
      <c r="E987" s="1">
        <v>0</v>
      </c>
      <c r="F987" s="1">
        <v>0</v>
      </c>
      <c r="G987" s="2">
        <f t="shared" si="22"/>
        <v>103735.85135999999</v>
      </c>
      <c r="H987" s="2">
        <f t="shared" si="19"/>
        <v>0.55999999865889549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35197.269999999997</v>
      </c>
      <c r="D988" s="1">
        <f>BILANCA!E10</f>
        <v>35197.269999999997</v>
      </c>
      <c r="E988" s="1">
        <v>0</v>
      </c>
      <c r="F988" s="1">
        <v>0</v>
      </c>
      <c r="G988" s="2">
        <f t="shared" si="22"/>
        <v>527.95904999999993</v>
      </c>
      <c r="H988" s="2">
        <f t="shared" si="19"/>
        <v>0.53999999999359716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8529464.2199999988</v>
      </c>
      <c r="D990" s="1">
        <f>BILANCA!E12</f>
        <v>8168810.830000001</v>
      </c>
      <c r="E990" s="1">
        <v>0</v>
      </c>
      <c r="F990" s="1">
        <v>0</v>
      </c>
      <c r="G990" s="2">
        <f t="shared" si="22"/>
        <v>174069.60116000002</v>
      </c>
      <c r="H990" s="2">
        <f t="shared" si="19"/>
        <v>0.38999999780207872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7678007.3599999994</v>
      </c>
      <c r="D991" s="1">
        <f>BILANCA!E13</f>
        <v>7361668.370000001</v>
      </c>
      <c r="E991" s="1">
        <v>0</v>
      </c>
      <c r="F991" s="1">
        <v>0</v>
      </c>
      <c r="G991" s="2">
        <f t="shared" si="22"/>
        <v>179210.75280000002</v>
      </c>
      <c r="H991" s="2">
        <f t="shared" si="19"/>
        <v>0.73000000044703484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21083640.82</v>
      </c>
      <c r="D993" s="1">
        <f>BILANCA!E15</f>
        <v>21083640.82</v>
      </c>
      <c r="E993" s="1">
        <v>0</v>
      </c>
      <c r="F993" s="1">
        <v>0</v>
      </c>
      <c r="G993" s="2">
        <f t="shared" si="22"/>
        <v>632509.22460000007</v>
      </c>
      <c r="H993" s="2">
        <f t="shared" si="19"/>
        <v>0.35999999940395355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13405633.460000001</v>
      </c>
      <c r="D996" s="1">
        <f>BILANCA!E18</f>
        <v>13721972.449999999</v>
      </c>
      <c r="E996" s="1">
        <v>0</v>
      </c>
      <c r="F996" s="1">
        <v>0</v>
      </c>
      <c r="G996" s="2">
        <f t="shared" si="22"/>
        <v>531044.51867999998</v>
      </c>
      <c r="H996" s="2">
        <f t="shared" si="19"/>
        <v>0.91000000014901161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280737.54000000004</v>
      </c>
      <c r="D997" s="1">
        <f>BILANCA!E19</f>
        <v>216885.40000000014</v>
      </c>
      <c r="E997" s="1">
        <v>0</v>
      </c>
      <c r="F997" s="1">
        <v>0</v>
      </c>
      <c r="G997" s="2">
        <f t="shared" si="22"/>
        <v>10003.116760000004</v>
      </c>
      <c r="H997" s="2">
        <f t="shared" si="19"/>
        <v>0.86000000010244548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1044322.85</v>
      </c>
      <c r="D998" s="1">
        <f>BILANCA!E20</f>
        <v>1058712.3500000001</v>
      </c>
      <c r="E998" s="1">
        <v>0</v>
      </c>
      <c r="F998" s="1">
        <v>0</v>
      </c>
      <c r="G998" s="2">
        <f t="shared" si="22"/>
        <v>47426.213250000001</v>
      </c>
      <c r="H998" s="2">
        <f t="shared" si="19"/>
        <v>0.50000000011641532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33840.79</v>
      </c>
      <c r="D999" s="1">
        <f>BILANCA!E21</f>
        <v>33840.79</v>
      </c>
      <c r="E999" s="1">
        <v>0</v>
      </c>
      <c r="F999" s="1">
        <v>0</v>
      </c>
      <c r="G999" s="2">
        <f t="shared" si="22"/>
        <v>1624.3579199999999</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20517.8</v>
      </c>
      <c r="D1000" s="1">
        <f>BILANCA!E22</f>
        <v>20517.8</v>
      </c>
      <c r="E1000" s="1">
        <v>0</v>
      </c>
      <c r="F1000" s="1">
        <v>0</v>
      </c>
      <c r="G1000" s="2">
        <f t="shared" si="22"/>
        <v>1046.4078000000002</v>
      </c>
      <c r="H1000" s="2">
        <f t="shared" si="19"/>
        <v>0.40000000000145519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334946.53999999998</v>
      </c>
      <c r="D1004" s="1">
        <f>BILANCA!E26</f>
        <v>334946.53999999998</v>
      </c>
      <c r="E1004" s="1">
        <v>0</v>
      </c>
      <c r="F1004" s="1">
        <v>0</v>
      </c>
      <c r="G1004" s="2">
        <f t="shared" si="22"/>
        <v>21101.632020000001</v>
      </c>
      <c r="H1004" s="2">
        <f t="shared" si="19"/>
        <v>0.92000000004190952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1152890.44</v>
      </c>
      <c r="D1006" s="1">
        <f>BILANCA!E28</f>
        <v>1231132.08</v>
      </c>
      <c r="E1006" s="1">
        <v>0</v>
      </c>
      <c r="F1006" s="1">
        <v>0</v>
      </c>
      <c r="G1006" s="2">
        <f t="shared" si="22"/>
        <v>83148.555800000002</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546656.94999999995</v>
      </c>
      <c r="D1013" s="1">
        <f>BILANCA!E35</f>
        <v>566194.68999999994</v>
      </c>
      <c r="E1013" s="1">
        <v>0</v>
      </c>
      <c r="F1013" s="1">
        <v>0</v>
      </c>
      <c r="G1013" s="2">
        <f t="shared" si="22"/>
        <v>50371.389899999995</v>
      </c>
      <c r="H1013" s="2">
        <f t="shared" si="19"/>
        <v>0.36000000010244548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546656.94999999995</v>
      </c>
      <c r="D1014" s="1">
        <f>BILANCA!E36</f>
        <v>566194.68999999994</v>
      </c>
      <c r="E1014" s="1">
        <v>0</v>
      </c>
      <c r="F1014" s="1">
        <v>0</v>
      </c>
      <c r="G1014" s="2">
        <f t="shared" si="22"/>
        <v>52050.436229999992</v>
      </c>
      <c r="H1014" s="2">
        <f t="shared" si="19"/>
        <v>0.36000000010244548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24062.37</v>
      </c>
      <c r="D1023" s="1">
        <f>BILANCA!E45</f>
        <v>24062.37</v>
      </c>
      <c r="E1023" s="1">
        <v>0</v>
      </c>
      <c r="F1023" s="1">
        <v>0</v>
      </c>
      <c r="G1023" s="2">
        <f t="shared" si="22"/>
        <v>2887.4843999999998</v>
      </c>
      <c r="H1023" s="2">
        <f t="shared" si="19"/>
        <v>0.73999999999796273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24062.37</v>
      </c>
      <c r="D1025" s="1">
        <f>BILANCA!E47</f>
        <v>24062.37</v>
      </c>
      <c r="E1025" s="1">
        <v>0</v>
      </c>
      <c r="F1025" s="1">
        <v>0</v>
      </c>
      <c r="G1025" s="2">
        <f t="shared" si="22"/>
        <v>3031.85862</v>
      </c>
      <c r="H1025" s="2">
        <f t="shared" si="19"/>
        <v>0.73999999999796273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298971.74</v>
      </c>
      <c r="D1032" s="1">
        <f>BILANCA!E54</f>
        <v>301133.24</v>
      </c>
      <c r="E1032" s="1">
        <v>0</v>
      </c>
      <c r="F1032" s="1">
        <v>0</v>
      </c>
      <c r="G1032" s="2">
        <f t="shared" si="22"/>
        <v>44160.672780000001</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298971.74</v>
      </c>
      <c r="D1033" s="1">
        <f>BILANCA!E55</f>
        <v>301133.24</v>
      </c>
      <c r="E1033" s="1">
        <v>0</v>
      </c>
      <c r="F1033" s="1">
        <v>0</v>
      </c>
      <c r="G1033" s="2">
        <f t="shared" si="22"/>
        <v>45061.911</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850883.66</v>
      </c>
      <c r="D1046" s="1">
        <f>BILANCA!E68</f>
        <v>1121483.45</v>
      </c>
      <c r="E1046" s="1">
        <v>0</v>
      </c>
      <c r="F1046" s="1">
        <v>0</v>
      </c>
      <c r="G1046" s="2">
        <f t="shared" si="22"/>
        <v>194912.58528</v>
      </c>
      <c r="H1046" s="2">
        <f t="shared" si="19"/>
        <v>0.78999999992083758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63090.35</v>
      </c>
      <c r="D1047" s="1">
        <f>BILANCA!E69</f>
        <v>316115.61</v>
      </c>
      <c r="E1047" s="1">
        <v>0</v>
      </c>
      <c r="F1047" s="1">
        <v>0</v>
      </c>
      <c r="G1047" s="2">
        <f t="shared" si="22"/>
        <v>44500.580480000004</v>
      </c>
      <c r="H1047" s="2">
        <f t="shared" si="19"/>
        <v>0.74000000001251465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62436.53</v>
      </c>
      <c r="D1048" s="1">
        <f>BILANCA!E70</f>
        <v>316115.61</v>
      </c>
      <c r="E1048" s="1">
        <v>0</v>
      </c>
      <c r="F1048" s="1">
        <v>0</v>
      </c>
      <c r="G1048" s="2">
        <f t="shared" si="22"/>
        <v>45153.403750000005</v>
      </c>
      <c r="H1048" s="2">
        <f t="shared" si="19"/>
        <v>0.86000000001513399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62436.53</v>
      </c>
      <c r="D1050" s="1">
        <f>BILANCA!E72</f>
        <v>316115.61</v>
      </c>
      <c r="E1050" s="1">
        <v>0</v>
      </c>
      <c r="F1050" s="1">
        <v>0</v>
      </c>
      <c r="G1050" s="2">
        <f t="shared" si="22"/>
        <v>46542.739249999999</v>
      </c>
      <c r="H1050" s="2">
        <f t="shared" si="19"/>
        <v>0.86000000001513399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653.82000000000005</v>
      </c>
      <c r="D1054" s="1">
        <f>BILANCA!E76</f>
        <v>0</v>
      </c>
      <c r="E1054" s="1">
        <v>0</v>
      </c>
      <c r="F1054" s="1">
        <v>0</v>
      </c>
      <c r="G1054" s="2">
        <f t="shared" si="22"/>
        <v>46.421219999999998</v>
      </c>
      <c r="H1054" s="2">
        <f t="shared" si="19"/>
        <v>0.17999999999994998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148066.57</v>
      </c>
      <c r="D1056" s="1">
        <f>BILANCA!E78</f>
        <v>147594.12</v>
      </c>
      <c r="E1056" s="1">
        <v>0</v>
      </c>
      <c r="F1056" s="1">
        <v>0</v>
      </c>
      <c r="G1056" s="2">
        <f t="shared" si="22"/>
        <v>32357.601129999999</v>
      </c>
      <c r="H1056" s="2">
        <f t="shared" si="19"/>
        <v>0.54999999998835847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3850</v>
      </c>
      <c r="D1061" s="1">
        <f>BILANCA!E83</f>
        <v>0</v>
      </c>
      <c r="E1061" s="1">
        <v>0</v>
      </c>
      <c r="F1061" s="1">
        <v>0</v>
      </c>
      <c r="G1061" s="2">
        <f t="shared" si="22"/>
        <v>300.3</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144216.57</v>
      </c>
      <c r="D1064" s="1">
        <f>BILANCA!E86</f>
        <v>147594.12</v>
      </c>
      <c r="E1064" s="1">
        <v>0</v>
      </c>
      <c r="F1064" s="1">
        <v>0</v>
      </c>
      <c r="G1064" s="2">
        <f t="shared" si="22"/>
        <v>35591.78961</v>
      </c>
      <c r="H1064" s="2">
        <f t="shared" si="19"/>
        <v>0.54999999998835847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14121.46</v>
      </c>
      <c r="D1124" s="1">
        <f>BILANCA!E146</f>
        <v>3920</v>
      </c>
      <c r="E1124" s="1">
        <v>0</v>
      </c>
      <c r="F1124" s="1">
        <v>0</v>
      </c>
      <c r="G1124" s="2">
        <f t="shared" si="22"/>
        <v>3096.5658599999997</v>
      </c>
      <c r="H1124" s="2">
        <f t="shared" si="23"/>
        <v>0.45999999999912689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171.46</v>
      </c>
      <c r="D1127" s="1">
        <f>BILANCA!E149</f>
        <v>0</v>
      </c>
      <c r="E1127" s="1">
        <v>0</v>
      </c>
      <c r="F1127" s="1">
        <v>0</v>
      </c>
      <c r="G1127" s="2">
        <f t="shared" si="22"/>
        <v>24.690239999999999</v>
      </c>
      <c r="H1127" s="2">
        <f t="shared" si="23"/>
        <v>0.46000000000000796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171.46</v>
      </c>
      <c r="D1133" s="1">
        <f>BILANCA!E155</f>
        <v>0</v>
      </c>
      <c r="E1133" s="1">
        <v>0</v>
      </c>
      <c r="F1133" s="1">
        <v>0</v>
      </c>
      <c r="G1133" s="2">
        <f t="shared" si="22"/>
        <v>25.719000000000001</v>
      </c>
      <c r="H1133" s="2">
        <f t="shared" si="23"/>
        <v>0.46000000000000796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13950</v>
      </c>
      <c r="D1136" s="1">
        <f>BILANCA!E158</f>
        <v>3920</v>
      </c>
      <c r="E1136" s="1">
        <v>0</v>
      </c>
      <c r="F1136" s="1">
        <v>0</v>
      </c>
      <c r="G1136" s="2">
        <f t="shared" si="22"/>
        <v>3333.87</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625605.28</v>
      </c>
      <c r="D1148" s="1">
        <f>BILANCA!E170</f>
        <v>653853.72</v>
      </c>
      <c r="E1148" s="1">
        <v>0</v>
      </c>
      <c r="F1148" s="1">
        <v>0</v>
      </c>
      <c r="G1148" s="2">
        <f t="shared" si="22"/>
        <v>318996.59880000004</v>
      </c>
      <c r="H1148" s="2">
        <f t="shared" si="23"/>
        <v>0.56000000005587935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1951</v>
      </c>
      <c r="D1149" s="1">
        <f>BILANCA!E171</f>
        <v>0</v>
      </c>
      <c r="E1149" s="1">
        <v>0</v>
      </c>
      <c r="F1149" s="1">
        <v>0</v>
      </c>
      <c r="G1149" s="2">
        <f t="shared" si="22"/>
        <v>323.86600000000004</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623654.28</v>
      </c>
      <c r="D1151" s="1">
        <f>BILANCA!E173</f>
        <v>653853.72</v>
      </c>
      <c r="E1151" s="1">
        <v>0</v>
      </c>
      <c r="F1151" s="1">
        <v>0</v>
      </c>
      <c r="G1151" s="2">
        <f t="shared" si="22"/>
        <v>324468.76896000002</v>
      </c>
      <c r="H1151" s="2">
        <f t="shared" si="23"/>
        <v>0.56000000005587935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18060199.43</v>
      </c>
      <c r="D1152" s="1">
        <f>BILANCA!E175</f>
        <v>17970145.829999998</v>
      </c>
      <c r="E1152" s="1">
        <v>0</v>
      </c>
      <c r="F1152" s="1">
        <v>0</v>
      </c>
      <c r="G1152" s="2">
        <f t="shared" si="22"/>
        <v>9126082.9942099992</v>
      </c>
      <c r="H1152" s="2">
        <f t="shared" si="23"/>
        <v>0.60000000149011612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1255710.9300000002</v>
      </c>
      <c r="D1153" s="1">
        <f>BILANCA!E176</f>
        <v>899348.75</v>
      </c>
      <c r="E1153" s="1">
        <v>0</v>
      </c>
      <c r="F1153" s="1">
        <v>0</v>
      </c>
      <c r="G1153" s="2">
        <f t="shared" si="22"/>
        <v>519249.43310000002</v>
      </c>
      <c r="H1153" s="2">
        <f t="shared" si="23"/>
        <v>0.31999999983236194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1246240.8500000001</v>
      </c>
      <c r="D1154" s="1">
        <f>BILANCA!E177</f>
        <v>893696.75</v>
      </c>
      <c r="E1154" s="1">
        <v>0</v>
      </c>
      <c r="F1154" s="1">
        <v>0</v>
      </c>
      <c r="G1154" s="2">
        <f t="shared" si="22"/>
        <v>518751.47385000007</v>
      </c>
      <c r="H1154" s="2">
        <f t="shared" si="23"/>
        <v>0.39999999990686774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618625.34</v>
      </c>
      <c r="D1155" s="1">
        <f>BILANCA!E178</f>
        <v>660646.89</v>
      </c>
      <c r="E1155" s="1">
        <v>0</v>
      </c>
      <c r="F1155" s="1">
        <v>0</v>
      </c>
      <c r="G1155" s="2">
        <f t="shared" si="22"/>
        <v>333666.08863999997</v>
      </c>
      <c r="H1155" s="2">
        <f t="shared" si="23"/>
        <v>0.44999999995343387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70466.89</v>
      </c>
      <c r="D1156" s="1">
        <f>BILANCA!E179</f>
        <v>105627.73</v>
      </c>
      <c r="E1156" s="1">
        <v>0</v>
      </c>
      <c r="F1156" s="1">
        <v>0</v>
      </c>
      <c r="G1156" s="2">
        <f t="shared" si="22"/>
        <v>48737.966549999997</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2464.48</v>
      </c>
      <c r="D1157" s="1">
        <f>BILANCA!E180</f>
        <v>791.07</v>
      </c>
      <c r="E1157" s="1">
        <v>0</v>
      </c>
      <c r="F1157" s="1">
        <v>0</v>
      </c>
      <c r="G1157" s="2">
        <f t="shared" si="22"/>
        <v>704.11187999999993</v>
      </c>
      <c r="H1157" s="2">
        <f t="shared" si="23"/>
        <v>0.55000000000006821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2464.48</v>
      </c>
      <c r="D1160" s="1">
        <f>BILANCA!E183</f>
        <v>791.07</v>
      </c>
      <c r="E1160" s="1">
        <v>0</v>
      </c>
      <c r="F1160" s="1">
        <v>0</v>
      </c>
      <c r="G1160" s="2">
        <f t="shared" si="22"/>
        <v>716.25173999999993</v>
      </c>
      <c r="H1160" s="2">
        <f t="shared" si="23"/>
        <v>0.55000000000006821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554684.14</v>
      </c>
      <c r="D1165" s="1">
        <f>BILANCA!E188</f>
        <v>126631.06</v>
      </c>
      <c r="E1165" s="1">
        <v>0</v>
      </c>
      <c r="F1165" s="1">
        <v>0</v>
      </c>
      <c r="G1165" s="2">
        <f t="shared" si="22"/>
        <v>147046.21931999997</v>
      </c>
      <c r="H1165" s="2">
        <f t="shared" si="23"/>
        <v>0.20000000001164153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241.5</v>
      </c>
      <c r="D1166" s="1">
        <f>BILANCA!E189</f>
        <v>5652</v>
      </c>
      <c r="E1166" s="1">
        <v>0</v>
      </c>
      <c r="F1166" s="1">
        <v>0</v>
      </c>
      <c r="G1166" s="2">
        <f t="shared" si="22"/>
        <v>2112.8265000000001</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9228.58</v>
      </c>
      <c r="D1211" s="1">
        <f>BILANCA!E234</f>
        <v>0</v>
      </c>
      <c r="E1211" s="1">
        <v>0</v>
      </c>
      <c r="F1211" s="1">
        <v>0</v>
      </c>
      <c r="G1211" s="2">
        <f t="shared" si="22"/>
        <v>2104.1162399999998</v>
      </c>
      <c r="H1211" s="2">
        <f t="shared" si="23"/>
        <v>0.42000000000007276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9228.58</v>
      </c>
      <c r="D1212" s="1">
        <f>BILANCA!E235</f>
        <v>0</v>
      </c>
      <c r="E1212" s="1">
        <v>0</v>
      </c>
      <c r="F1212" s="1">
        <v>0</v>
      </c>
      <c r="G1212" s="2">
        <f t="shared" si="22"/>
        <v>2113.3448200000003</v>
      </c>
      <c r="H1212" s="2">
        <f t="shared" si="23"/>
        <v>0.42000000000007276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16804488.5</v>
      </c>
      <c r="D1214" s="1">
        <f>BILANCA!E237</f>
        <v>17070797.079999998</v>
      </c>
      <c r="E1214" s="1">
        <v>0</v>
      </c>
      <c r="F1214" s="1">
        <v>0</v>
      </c>
      <c r="G1214" s="2">
        <f t="shared" si="22"/>
        <v>11768545.094459999</v>
      </c>
      <c r="H1214" s="2">
        <f t="shared" si="23"/>
        <v>0.57999999821186066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17336523.969999999</v>
      </c>
      <c r="D1215" s="1">
        <f>BILANCA!E238</f>
        <v>16975870.579999998</v>
      </c>
      <c r="E1215" s="1">
        <v>0</v>
      </c>
      <c r="F1215" s="1">
        <v>0</v>
      </c>
      <c r="G1215" s="2">
        <f t="shared" si="22"/>
        <v>11898877.510159999</v>
      </c>
      <c r="H1215" s="2">
        <f t="shared" si="23"/>
        <v>0.45000000298023224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17336523.969999999</v>
      </c>
      <c r="D1216" s="1">
        <f>BILANCA!E239</f>
        <v>16975870.579999998</v>
      </c>
      <c r="E1216" s="1">
        <v>0</v>
      </c>
      <c r="F1216" s="1">
        <v>0</v>
      </c>
      <c r="G1216" s="2">
        <f t="shared" si="22"/>
        <v>11950165.775289999</v>
      </c>
      <c r="H1216" s="2">
        <f t="shared" si="23"/>
        <v>0.45000000298023224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16290742.41</v>
      </c>
      <c r="D1217" s="1">
        <f>BILANCA!E240</f>
        <v>15937597.52</v>
      </c>
      <c r="E1217" s="1">
        <v>0</v>
      </c>
      <c r="F1217" s="1">
        <v>0</v>
      </c>
      <c r="G1217" s="2">
        <f t="shared" si="22"/>
        <v>11270829.363300001</v>
      </c>
      <c r="H1217" s="2">
        <f t="shared" si="23"/>
        <v>0.89000000059604645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1045781.56</v>
      </c>
      <c r="D1218" s="1">
        <f>BILANCA!E241</f>
        <v>1038273.06</v>
      </c>
      <c r="E1218" s="1">
        <v>0</v>
      </c>
      <c r="F1218" s="1">
        <v>0</v>
      </c>
      <c r="G1218" s="2">
        <f t="shared" si="22"/>
        <v>733747.0048</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-565486.51</v>
      </c>
      <c r="D1222" s="1">
        <f>BILANCA!E245</f>
        <v>75800.099999999977</v>
      </c>
      <c r="E1222" s="1">
        <v>0</v>
      </c>
      <c r="F1222" s="1">
        <v>0</v>
      </c>
      <c r="G1222" s="2">
        <f t="shared" si="22"/>
        <v>-98918.828089999995</v>
      </c>
      <c r="H1222" s="2">
        <f t="shared" si="23"/>
        <v>0.58999999996740371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319662.3</v>
      </c>
      <c r="E1223" s="1">
        <v>0</v>
      </c>
      <c r="F1223" s="1">
        <v>0</v>
      </c>
      <c r="G1223" s="2">
        <f t="shared" si="22"/>
        <v>153437.90399999998</v>
      </c>
      <c r="H1223" s="2">
        <f t="shared" si="23"/>
        <v>0.29999999998835847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319662.3</v>
      </c>
      <c r="E1224" s="1">
        <v>0</v>
      </c>
      <c r="F1224" s="1">
        <v>0</v>
      </c>
      <c r="G1224" s="2">
        <f t="shared" si="22"/>
        <v>154077.2286</v>
      </c>
      <c r="H1224" s="2">
        <f t="shared" si="23"/>
        <v>0.29999999998835847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565486.51</v>
      </c>
      <c r="D1227" s="1">
        <f>BILANCA!E250</f>
        <v>243862.2</v>
      </c>
      <c r="E1227" s="1">
        <v>0</v>
      </c>
      <c r="F1227" s="1">
        <v>0</v>
      </c>
      <c r="G1227" s="2">
        <f t="shared" si="22"/>
        <v>256983.46203999998</v>
      </c>
      <c r="H1227" s="2">
        <f t="shared" si="23"/>
        <v>0.69000000000232831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337640.77</v>
      </c>
      <c r="D1228" s="1">
        <f>BILANCA!E251</f>
        <v>0</v>
      </c>
      <c r="E1228" s="1">
        <v>0</v>
      </c>
      <c r="F1228" s="1">
        <v>0</v>
      </c>
      <c r="G1228" s="2">
        <f t="shared" si="22"/>
        <v>82721.988649999999</v>
      </c>
      <c r="H1228" s="2">
        <f t="shared" si="23"/>
        <v>0.22999999998137355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227845.74</v>
      </c>
      <c r="D1229" s="1">
        <f>BILANCA!E252</f>
        <v>243862.2</v>
      </c>
      <c r="E1229" s="1">
        <v>0</v>
      </c>
      <c r="F1229" s="1">
        <v>0</v>
      </c>
      <c r="G1229" s="2">
        <f t="shared" si="22"/>
        <v>176030.25443999999</v>
      </c>
      <c r="H1229" s="2">
        <f t="shared" si="23"/>
        <v>0.46000000002095476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33451.040000000001</v>
      </c>
      <c r="D1232" s="1">
        <f>BILANCA!E255</f>
        <v>19126.400000000001</v>
      </c>
      <c r="E1232" s="1">
        <v>0</v>
      </c>
      <c r="F1232" s="1">
        <v>0</v>
      </c>
      <c r="G1232" s="2">
        <f t="shared" si="22"/>
        <v>17854.256160000001</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240420.11</v>
      </c>
      <c r="D1236" s="1">
        <f>BILANCA!E259</f>
        <v>257385.08</v>
      </c>
      <c r="E1236" s="1">
        <v>0</v>
      </c>
      <c r="F1236" s="1">
        <v>0</v>
      </c>
      <c r="G1236" s="2">
        <f t="shared" si="22"/>
        <v>191063.13830999998</v>
      </c>
      <c r="H1236" s="2">
        <f t="shared" si="23"/>
        <v>0.18999999997322448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240420.11</v>
      </c>
      <c r="D1237" s="1">
        <f>BILANCA!E260</f>
        <v>257385.08</v>
      </c>
      <c r="E1237" s="1">
        <v>0</v>
      </c>
      <c r="F1237" s="1">
        <v>0</v>
      </c>
      <c r="G1237" s="2">
        <f t="shared" si="22"/>
        <v>191818.32858</v>
      </c>
      <c r="H1237" s="2">
        <f t="shared" si="23"/>
        <v>0.18999999997322448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171.46</v>
      </c>
      <c r="D1240" s="1">
        <f>BILANCA!E264</f>
        <v>0</v>
      </c>
      <c r="E1240" s="1">
        <v>0</v>
      </c>
      <c r="F1240" s="1">
        <v>0</v>
      </c>
      <c r="G1240" s="2">
        <f t="shared" si="22"/>
        <v>44.065220000000004</v>
      </c>
      <c r="H1240" s="2">
        <f t="shared" si="23"/>
        <v>0.46000000000000796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13950</v>
      </c>
      <c r="D1241" s="1">
        <f>BILANCA!E265</f>
        <v>3920</v>
      </c>
      <c r="E1241" s="1">
        <v>0</v>
      </c>
      <c r="F1241" s="1">
        <v>0</v>
      </c>
      <c r="G1241" s="2">
        <f t="shared" si="22"/>
        <v>5621.82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131717.6</v>
      </c>
      <c r="D1244" s="1">
        <f>BILANCA!E268</f>
        <v>134169.13</v>
      </c>
      <c r="E1244" s="1">
        <v>0</v>
      </c>
      <c r="F1244" s="1">
        <v>0</v>
      </c>
      <c r="G1244" s="2">
        <f t="shared" si="24"/>
        <v>104414.57946000001</v>
      </c>
      <c r="H1244" s="2">
        <f t="shared" si="23"/>
        <v>0.52999999999883585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94</v>
      </c>
      <c r="D1245" s="1">
        <f>BILANCA!E269</f>
        <v>9563.2000000000007</v>
      </c>
      <c r="E1245" s="1">
        <v>0</v>
      </c>
      <c r="F1245" s="1">
        <v>0</v>
      </c>
      <c r="G1245" s="2">
        <f t="shared" si="24"/>
        <v>5035.7448000000004</v>
      </c>
      <c r="H1245" s="2">
        <f t="shared" si="23"/>
        <v>0.2000000000007276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8543.18</v>
      </c>
      <c r="D1247" s="1">
        <f>BILANCA!E271</f>
        <v>0</v>
      </c>
      <c r="E1247" s="1">
        <v>0</v>
      </c>
      <c r="F1247" s="1">
        <v>0</v>
      </c>
      <c r="G1247" s="2">
        <f t="shared" si="24"/>
        <v>2255.3995200000004</v>
      </c>
      <c r="H1247" s="2">
        <f t="shared" si="23"/>
        <v>0.18000000000029104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554684.14</v>
      </c>
      <c r="D1263" s="1">
        <f>BILANCA!E287</f>
        <v>0</v>
      </c>
      <c r="E1263" s="1">
        <v>0</v>
      </c>
      <c r="F1263" s="1">
        <v>0</v>
      </c>
      <c r="G1263" s="2">
        <f t="shared" si="24"/>
        <v>155311.55920000002</v>
      </c>
      <c r="H1263" s="2">
        <f t="shared" si="23"/>
        <v>0.14000000001396984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691556.71</v>
      </c>
      <c r="D1264" s="1">
        <f>BILANCA!E288</f>
        <v>893696.75</v>
      </c>
      <c r="E1264" s="1">
        <v>0</v>
      </c>
      <c r="F1264" s="1">
        <v>0</v>
      </c>
      <c r="G1264" s="2">
        <f t="shared" si="24"/>
        <v>696585.00901000004</v>
      </c>
      <c r="H1264" s="2">
        <f t="shared" si="23"/>
        <v>0.5400000000372529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241.5</v>
      </c>
      <c r="D1266" s="1">
        <f>BILANCA!E290</f>
        <v>5652</v>
      </c>
      <c r="E1266" s="1">
        <v>0</v>
      </c>
      <c r="F1266" s="1">
        <v>0</v>
      </c>
      <c r="G1266" s="2">
        <f t="shared" si="24"/>
        <v>3267.3764999999999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8735823.7599999998</v>
      </c>
      <c r="D1408" s="1">
        <f>'RAS-funkcijski'!E114</f>
        <v>9112814.7899999991</v>
      </c>
      <c r="E1408" s="1">
        <v>0</v>
      </c>
      <c r="F1408" s="1">
        <v>0</v>
      </c>
      <c r="G1408" s="2">
        <f t="shared" si="24"/>
        <v>2965759.8673999999</v>
      </c>
      <c r="H1408" s="2">
        <f t="shared" si="27"/>
        <v>0.45000000111758709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8694890</v>
      </c>
      <c r="D1412" s="1">
        <f>'RAS-funkcijski'!E118</f>
        <v>9112814.7899999991</v>
      </c>
      <c r="E1412" s="1">
        <v>0</v>
      </c>
      <c r="F1412" s="1">
        <v>0</v>
      </c>
      <c r="G1412" s="2">
        <f t="shared" si="24"/>
        <v>3068939.2321199998</v>
      </c>
      <c r="H1412" s="2">
        <f t="shared" si="27"/>
        <v>0.21000000089406967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8694890</v>
      </c>
      <c r="D1414" s="1">
        <f>'RAS-funkcijski'!E120</f>
        <v>9112814.7899999991</v>
      </c>
      <c r="E1414" s="1">
        <v>0</v>
      </c>
      <c r="F1414" s="1">
        <v>0</v>
      </c>
      <c r="G1414" s="2">
        <f t="shared" si="24"/>
        <v>3122780.27128</v>
      </c>
      <c r="H1414" s="2">
        <f t="shared" si="27"/>
        <v>0.21000000089406967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40933.760000000002</v>
      </c>
      <c r="D1420" s="1">
        <f>'RAS-funkcijski'!E126</f>
        <v>0</v>
      </c>
      <c r="E1420" s="1">
        <v>0</v>
      </c>
      <c r="F1420" s="1">
        <v>0</v>
      </c>
      <c r="G1420" s="2">
        <f t="shared" si="24"/>
        <v>4993.9187200000006</v>
      </c>
      <c r="H1420" s="2">
        <f t="shared" si="27"/>
        <v>0.23999999999796273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8735823.7599999998</v>
      </c>
      <c r="D1435" s="13">
        <f>'RAS-funkcijski'!E141</f>
        <v>9112814.7899999991</v>
      </c>
      <c r="E1435" s="13">
        <v>0</v>
      </c>
      <c r="F1435" s="13">
        <v>0</v>
      </c>
      <c r="G1435" s="14">
        <f t="shared" si="24"/>
        <v>3693719.1075800001</v>
      </c>
      <c r="H1435" s="14">
        <f t="shared" si="27"/>
        <v>0.45000000111758709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1255710.93</v>
      </c>
      <c r="D1480" s="6"/>
      <c r="E1480" s="6">
        <v>0</v>
      </c>
      <c r="F1480" s="6">
        <v>0</v>
      </c>
      <c r="G1480" s="7">
        <f t="shared" ref="G1480:G1580" si="34">B1480/1000*C1480</f>
        <v>1255.71093</v>
      </c>
      <c r="H1480" s="7">
        <f t="shared" ref="H1480:H1580" si="35">ABS(C1480-ROUND(C1480,0))</f>
        <v>7.000000006519258E-2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9135126.7700000014</v>
      </c>
      <c r="D1481" s="1">
        <v>0</v>
      </c>
      <c r="E1481" s="1">
        <v>0</v>
      </c>
      <c r="F1481" s="1">
        <v>0</v>
      </c>
      <c r="G1481" s="2">
        <f t="shared" si="34"/>
        <v>18270.253540000002</v>
      </c>
      <c r="H1481" s="2">
        <f t="shared" si="35"/>
        <v>0.22999999858438969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9113513.5300000012</v>
      </c>
      <c r="D1483" s="1">
        <v>0</v>
      </c>
      <c r="E1483" s="1">
        <v>0</v>
      </c>
      <c r="F1483" s="1">
        <v>0</v>
      </c>
      <c r="G1483" s="2">
        <f t="shared" si="34"/>
        <v>36454.054120000008</v>
      </c>
      <c r="H1483" s="2">
        <f t="shared" si="35"/>
        <v>0.4699999988079071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8009845.6100000003</v>
      </c>
      <c r="D1484" s="1">
        <v>0</v>
      </c>
      <c r="E1484" s="1">
        <v>0</v>
      </c>
      <c r="F1484" s="1">
        <v>0</v>
      </c>
      <c r="G1484" s="2">
        <f t="shared" si="34"/>
        <v>40049.228050000005</v>
      </c>
      <c r="H1484" s="2">
        <f t="shared" si="35"/>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1053261.78</v>
      </c>
      <c r="D1485" s="1">
        <v>0</v>
      </c>
      <c r="E1485" s="1">
        <v>0</v>
      </c>
      <c r="F1485" s="1">
        <v>0</v>
      </c>
      <c r="G1485" s="2">
        <f t="shared" si="34"/>
        <v>6319.5706800000007</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38377.760000000002</v>
      </c>
      <c r="D1486" s="1">
        <v>0</v>
      </c>
      <c r="E1486" s="1">
        <v>0</v>
      </c>
      <c r="F1486" s="1">
        <v>0</v>
      </c>
      <c r="G1486" s="2">
        <f t="shared" si="34"/>
        <v>268.64431999999999</v>
      </c>
      <c r="H1486" s="2">
        <f t="shared" si="35"/>
        <v>0.23999999999796273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12028.38</v>
      </c>
      <c r="D1491" s="1">
        <v>0</v>
      </c>
      <c r="E1491" s="1">
        <v>0</v>
      </c>
      <c r="F1491" s="1">
        <v>0</v>
      </c>
      <c r="G1491" s="2">
        <f t="shared" si="34"/>
        <v>144.34055999999998</v>
      </c>
      <c r="H1491" s="2">
        <f t="shared" si="35"/>
        <v>0.37999999999919964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21613.24</v>
      </c>
      <c r="D1492" s="1">
        <v>0</v>
      </c>
      <c r="E1492" s="1">
        <v>0</v>
      </c>
      <c r="F1492" s="1">
        <v>0</v>
      </c>
      <c r="G1492" s="2">
        <f t="shared" si="34"/>
        <v>280.97212000000002</v>
      </c>
      <c r="H1492" s="2">
        <f t="shared" si="35"/>
        <v>0.24000000000160071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9491488.9499999993</v>
      </c>
      <c r="D1499" s="1">
        <v>0</v>
      </c>
      <c r="E1499" s="1">
        <v>0</v>
      </c>
      <c r="F1499" s="1">
        <v>0</v>
      </c>
      <c r="G1499" s="2">
        <f t="shared" si="34"/>
        <v>189829.77899999998</v>
      </c>
      <c r="H1499" s="2">
        <f t="shared" si="35"/>
        <v>5.000000074505806E-2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9475286.209999999</v>
      </c>
      <c r="D1501" s="1">
        <v>0</v>
      </c>
      <c r="E1501" s="1">
        <v>0</v>
      </c>
      <c r="F1501" s="1">
        <v>0</v>
      </c>
      <c r="G1501" s="2">
        <f t="shared" si="34"/>
        <v>208456.29661999998</v>
      </c>
      <c r="H1501" s="2">
        <f t="shared" si="35"/>
        <v>0.20999999903142452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7967824.0599999996</v>
      </c>
      <c r="D1502" s="1">
        <v>0</v>
      </c>
      <c r="E1502" s="1">
        <v>0</v>
      </c>
      <c r="F1502" s="1">
        <v>0</v>
      </c>
      <c r="G1502" s="2">
        <f t="shared" si="34"/>
        <v>183259.95337999999</v>
      </c>
      <c r="H1502" s="2">
        <f t="shared" si="35"/>
        <v>5.9999999590218067E-2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1018100.94</v>
      </c>
      <c r="D1503" s="1">
        <v>0</v>
      </c>
      <c r="E1503" s="1">
        <v>0</v>
      </c>
      <c r="F1503" s="1">
        <v>0</v>
      </c>
      <c r="G1503" s="2">
        <f t="shared" si="34"/>
        <v>24434.422559999999</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40051.17</v>
      </c>
      <c r="D1504" s="1">
        <v>0</v>
      </c>
      <c r="E1504" s="1">
        <v>0</v>
      </c>
      <c r="F1504" s="1">
        <v>0</v>
      </c>
      <c r="G1504" s="2">
        <f t="shared" si="34"/>
        <v>1001.27925</v>
      </c>
      <c r="H1504" s="2">
        <f t="shared" si="35"/>
        <v>0.16999999999825377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449310.04</v>
      </c>
      <c r="D1509" s="1">
        <v>0</v>
      </c>
      <c r="E1509" s="1">
        <v>0</v>
      </c>
      <c r="F1509" s="1">
        <v>0</v>
      </c>
      <c r="G1509" s="2">
        <f t="shared" si="34"/>
        <v>13479.301199999998</v>
      </c>
      <c r="H1509" s="2">
        <f t="shared" si="35"/>
        <v>3.9999999979045242E-2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16202.74</v>
      </c>
      <c r="D1510" s="1">
        <v>0</v>
      </c>
      <c r="E1510" s="1">
        <v>0</v>
      </c>
      <c r="F1510" s="1">
        <v>0</v>
      </c>
      <c r="G1510" s="2">
        <f t="shared" si="34"/>
        <v>502.28494000000001</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899348.75000000186</v>
      </c>
      <c r="D1517" s="1">
        <v>0</v>
      </c>
      <c r="E1517" s="1">
        <v>0</v>
      </c>
      <c r="F1517" s="1">
        <v>0</v>
      </c>
      <c r="G1517" s="2">
        <f t="shared" si="34"/>
        <v>34175.252500000068</v>
      </c>
      <c r="H1517" s="2">
        <f t="shared" si="35"/>
        <v>0.24999999813735485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899348.75</v>
      </c>
      <c r="D1576" s="1">
        <v>0</v>
      </c>
      <c r="E1576" s="1">
        <v>0</v>
      </c>
      <c r="F1576" s="1">
        <v>0</v>
      </c>
      <c r="G1576" s="2">
        <f t="shared" si="34"/>
        <v>87236.828750000001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126631.06</v>
      </c>
      <c r="D1577" s="1">
        <v>0</v>
      </c>
      <c r="E1577" s="1">
        <v>0</v>
      </c>
      <c r="F1577" s="1">
        <v>0</v>
      </c>
      <c r="G1577" s="2">
        <f t="shared" si="34"/>
        <v>12409.84388</v>
      </c>
      <c r="H1577" s="2">
        <f t="shared" si="35"/>
        <v>5.9999999997671694E-2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767065.69</v>
      </c>
      <c r="D1578" s="1">
        <v>0</v>
      </c>
      <c r="E1578" s="1">
        <v>0</v>
      </c>
      <c r="F1578" s="1">
        <v>0</v>
      </c>
      <c r="G1578" s="2">
        <f t="shared" si="34"/>
        <v>75939.50331</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5652</v>
      </c>
      <c r="D1579" s="1">
        <v>0</v>
      </c>
      <c r="E1579" s="1">
        <v>0</v>
      </c>
      <c r="F1579" s="1">
        <v>0</v>
      </c>
      <c r="G1579" s="2">
        <f t="shared" si="34"/>
        <v>565.20000000000005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18282</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8605459.8300000001</v>
      </c>
      <c r="I16" s="172">
        <f>'PR-RAS'!E6</f>
        <v>9754101.4000000004</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8668900.0699999984</v>
      </c>
      <c r="I17" s="172">
        <f>'PR-RAS'!E151</f>
        <v>9078887.5500000007</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75800.099999999395</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565486.50999999745</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17209315.769999996</v>
      </c>
      <c r="I20" s="175">
        <f>BILANCA!E7</f>
        <v>16848662.379999999</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850883.66</v>
      </c>
      <c r="I21" s="177">
        <f>BILANCA!E68</f>
        <v>1121483.45</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1255710.9300000002</v>
      </c>
      <c r="I22" s="177">
        <f>BILANCA!E176</f>
        <v>899348.75</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16804488.5</v>
      </c>
      <c r="I23" s="179">
        <f>BILANCA!E237</f>
        <v>17070797.079999998</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8735823.7599999998</v>
      </c>
      <c r="I27" s="177">
        <f>'RAS-funkcijski'!E114</f>
        <v>9112814.7899999991</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8735823.7599999998</v>
      </c>
      <c r="I28" s="181">
        <f>'RAS-funkcijski'!E141</f>
        <v>9112814.7899999991</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1255710.93</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899348.75000000186</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899348.75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0" zoomScaleNormal="100" workbookViewId="0">
      <selection activeCell="G656" sqref="G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8605459.8300000001</v>
      </c>
      <c r="E6" s="53">
        <f>E7+E44+E50+E82+E106+E124+E133+E139</f>
        <v>9754101.4000000004</v>
      </c>
      <c r="F6" s="54">
        <f t="shared" ref="F6:F131" si="0">IF(D6&lt;&gt;0,IF(E6/D6&gt;=100,"&gt;&gt;100",E6/D6*100),"-")</f>
        <v>113.34782327372737</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7762504.2600000007</v>
      </c>
      <c r="E50" s="53">
        <f>E51+E54+E59+E62+E65+E68+E71+E74+E77</f>
        <v>8363089.5999999996</v>
      </c>
      <c r="F50" s="54">
        <f t="shared" si="0"/>
        <v>107.73700496494155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7684634.6500000004</v>
      </c>
      <c r="E68" s="53">
        <f t="shared" si="15"/>
        <v>7898674.3399999999</v>
      </c>
      <c r="F68" s="54">
        <f t="shared" si="0"/>
        <v>102.78529428851897</v>
      </c>
    </row>
    <row r="69" spans="1:6" ht="12.75" customHeight="1" x14ac:dyDescent="0.2">
      <c r="A69" s="55" t="s">
        <v>180</v>
      </c>
      <c r="B69" s="87" t="s">
        <v>181</v>
      </c>
      <c r="C69" s="52" t="s">
        <v>180</v>
      </c>
      <c r="D69" s="244">
        <v>7675895.6500000004</v>
      </c>
      <c r="E69" s="244">
        <v>7893077.5599999996</v>
      </c>
      <c r="F69" s="54">
        <f t="shared" si="0"/>
        <v>102.8294015435189</v>
      </c>
    </row>
    <row r="70" spans="1:6" ht="24" x14ac:dyDescent="0.2">
      <c r="A70" s="55" t="s">
        <v>182</v>
      </c>
      <c r="B70" s="87" t="s">
        <v>183</v>
      </c>
      <c r="C70" s="52" t="s">
        <v>182</v>
      </c>
      <c r="D70" s="244">
        <v>8739</v>
      </c>
      <c r="E70" s="244">
        <v>5596.78</v>
      </c>
      <c r="F70" s="54">
        <f t="shared" si="0"/>
        <v>64.043712095205393</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331639.09999999998</v>
      </c>
      <c r="F74" s="54" t="str">
        <f t="shared" si="0"/>
        <v>-</v>
      </c>
    </row>
    <row r="75" spans="1:6" ht="12.75" customHeight="1" x14ac:dyDescent="0.2">
      <c r="A75" s="55" t="s">
        <v>192</v>
      </c>
      <c r="B75" s="87" t="s">
        <v>193</v>
      </c>
      <c r="C75" s="52" t="s">
        <v>192</v>
      </c>
      <c r="D75" s="244"/>
      <c r="E75" s="244">
        <v>331639.09999999998</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77869.61</v>
      </c>
      <c r="E77" s="53">
        <f t="shared" si="18"/>
        <v>132776.16</v>
      </c>
      <c r="F77" s="54">
        <f t="shared" si="0"/>
        <v>170.51088351412059</v>
      </c>
    </row>
    <row r="78" spans="1:6" ht="12.75" customHeight="1" x14ac:dyDescent="0.2">
      <c r="A78" s="55">
        <v>6391</v>
      </c>
      <c r="B78" s="87" t="s">
        <v>198</v>
      </c>
      <c r="C78" s="52" t="s">
        <v>199</v>
      </c>
      <c r="D78" s="244"/>
      <c r="E78" s="244">
        <v>19916.419999999998</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77869.61</v>
      </c>
      <c r="E80" s="244">
        <v>112859.74</v>
      </c>
      <c r="F80" s="54">
        <f t="shared" si="0"/>
        <v>144.93425612379465</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6.3</v>
      </c>
      <c r="E82" s="53">
        <f t="shared" si="19"/>
        <v>0.34</v>
      </c>
      <c r="F82" s="54">
        <f t="shared" si="0"/>
        <v>5.3968253968253972</v>
      </c>
    </row>
    <row r="83" spans="1:6" ht="12.75" customHeight="1" x14ac:dyDescent="0.2">
      <c r="A83" s="55">
        <v>641</v>
      </c>
      <c r="B83" s="87" t="s">
        <v>208</v>
      </c>
      <c r="C83" s="52" t="s">
        <v>209</v>
      </c>
      <c r="D83" s="53">
        <f t="shared" ref="D83:E83" si="20">SUM(D84:D90)</f>
        <v>6.3</v>
      </c>
      <c r="E83" s="53">
        <f t="shared" si="20"/>
        <v>0.34</v>
      </c>
      <c r="F83" s="54">
        <f t="shared" si="0"/>
        <v>5.3968253968253972</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6.3</v>
      </c>
      <c r="E85" s="244">
        <v>0.34</v>
      </c>
      <c r="F85" s="54">
        <f t="shared" si="0"/>
        <v>5.3968253968253972</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51090</v>
      </c>
      <c r="E106" s="53">
        <f t="shared" si="23"/>
        <v>42820</v>
      </c>
      <c r="F106" s="54">
        <f t="shared" si="0"/>
        <v>83.812879232726559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51090</v>
      </c>
      <c r="E112" s="53">
        <f t="shared" si="25"/>
        <v>42820</v>
      </c>
      <c r="F112" s="54">
        <f t="shared" si="0"/>
        <v>83.812879232726559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51090</v>
      </c>
      <c r="E117" s="244">
        <v>42820</v>
      </c>
      <c r="F117" s="54">
        <f t="shared" si="0"/>
        <v>83.812879232726559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46945</v>
      </c>
      <c r="E124" s="53">
        <f t="shared" si="27"/>
        <v>491902.48</v>
      </c>
      <c r="F124" s="54">
        <f t="shared" si="0"/>
        <v>1047.827202044946</v>
      </c>
    </row>
    <row r="125" spans="1:6" ht="12.75" customHeight="1" x14ac:dyDescent="0.2">
      <c r="A125" s="55">
        <v>661</v>
      </c>
      <c r="B125" s="88" t="s">
        <v>292</v>
      </c>
      <c r="C125" s="52" t="s">
        <v>293</v>
      </c>
      <c r="D125" s="53">
        <f t="shared" ref="D125:E125" si="28">SUM(D126:D127)</f>
        <v>46945</v>
      </c>
      <c r="E125" s="53">
        <f t="shared" si="28"/>
        <v>479588.48</v>
      </c>
      <c r="F125" s="54">
        <f t="shared" si="0"/>
        <v>1021.5965065502184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46945</v>
      </c>
      <c r="E127" s="244">
        <v>479588.48</v>
      </c>
      <c r="F127" s="54">
        <f t="shared" si="0"/>
        <v>1021.5965065502184</v>
      </c>
    </row>
    <row r="128" spans="1:6" ht="24" x14ac:dyDescent="0.2">
      <c r="A128" s="55">
        <v>663</v>
      </c>
      <c r="B128" s="233" t="s">
        <v>298</v>
      </c>
      <c r="C128" s="52" t="s">
        <v>299</v>
      </c>
      <c r="D128" s="53">
        <f t="shared" ref="D128:E128" si="29">SUM(D129:D132)</f>
        <v>0</v>
      </c>
      <c r="E128" s="53">
        <f t="shared" si="29"/>
        <v>12314</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v>12314</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744914.27</v>
      </c>
      <c r="E133" s="53">
        <f t="shared" si="30"/>
        <v>856288.98</v>
      </c>
      <c r="F133" s="54">
        <f t="shared" ref="F133:F223" si="31">IF(D133&lt;&gt;0,IF(E133/D133&gt;=100,"&gt;&gt;100",E133/D133*100),"-")</f>
        <v>114.95134601193773</v>
      </c>
    </row>
    <row r="134" spans="1:6" ht="24" x14ac:dyDescent="0.2">
      <c r="A134" s="55">
        <v>671</v>
      </c>
      <c r="B134" s="234" t="s">
        <v>310</v>
      </c>
      <c r="C134" s="52" t="s">
        <v>311</v>
      </c>
      <c r="D134" s="53">
        <f t="shared" ref="D134:E134" si="32">SUM(D135:D137)</f>
        <v>744914.27</v>
      </c>
      <c r="E134" s="53">
        <f t="shared" si="32"/>
        <v>856288.98</v>
      </c>
      <c r="F134" s="54">
        <f t="shared" si="31"/>
        <v>114.95134601193773</v>
      </c>
    </row>
    <row r="135" spans="1:6" ht="12.75" customHeight="1" x14ac:dyDescent="0.2">
      <c r="A135" s="55">
        <v>6711</v>
      </c>
      <c r="B135" s="87" t="s">
        <v>312</v>
      </c>
      <c r="C135" s="52" t="s">
        <v>313</v>
      </c>
      <c r="D135" s="244">
        <v>744914.27</v>
      </c>
      <c r="E135" s="244">
        <v>856288.98</v>
      </c>
      <c r="F135" s="54">
        <f t="shared" si="31"/>
        <v>114.95134601193773</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8668900.0699999984</v>
      </c>
      <c r="E151" s="53">
        <f t="shared" si="35"/>
        <v>9078887.5500000007</v>
      </c>
      <c r="F151" s="54">
        <f t="shared" si="31"/>
        <v>104.72940599948572</v>
      </c>
    </row>
    <row r="152" spans="1:6" ht="12.75" customHeight="1" x14ac:dyDescent="0.2">
      <c r="A152" s="55">
        <v>31</v>
      </c>
      <c r="B152" s="87" t="s">
        <v>345</v>
      </c>
      <c r="C152" s="52" t="s">
        <v>346</v>
      </c>
      <c r="D152" s="53">
        <f t="shared" ref="D152:E152" si="36">D153+D158+D159</f>
        <v>7767811.5199999996</v>
      </c>
      <c r="E152" s="53">
        <f t="shared" si="36"/>
        <v>7956593.9199999999</v>
      </c>
      <c r="F152" s="54">
        <f t="shared" si="31"/>
        <v>102.43031643486633</v>
      </c>
    </row>
    <row r="153" spans="1:6" ht="12.75" customHeight="1" x14ac:dyDescent="0.2">
      <c r="A153" s="55">
        <v>311</v>
      </c>
      <c r="B153" s="87" t="s">
        <v>347</v>
      </c>
      <c r="C153" s="52" t="s">
        <v>348</v>
      </c>
      <c r="D153" s="53">
        <f t="shared" ref="D153:E153" si="37">SUM(D154:D157)</f>
        <v>6458026.8899999997</v>
      </c>
      <c r="E153" s="53">
        <f t="shared" si="37"/>
        <v>6546007.9199999999</v>
      </c>
      <c r="F153" s="54">
        <f t="shared" si="31"/>
        <v>101.36235155874367</v>
      </c>
    </row>
    <row r="154" spans="1:6" ht="12.75" customHeight="1" x14ac:dyDescent="0.2">
      <c r="A154" s="55">
        <v>3111</v>
      </c>
      <c r="B154" s="87" t="s">
        <v>349</v>
      </c>
      <c r="C154" s="52" t="s">
        <v>350</v>
      </c>
      <c r="D154" s="244">
        <v>6449571.8499999996</v>
      </c>
      <c r="E154" s="244">
        <v>6546007.9199999999</v>
      </c>
      <c r="F154" s="54">
        <f t="shared" si="31"/>
        <v>101.49523212149347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8455.0400000000009</v>
      </c>
      <c r="E156" s="244"/>
      <c r="F156" s="54">
        <f t="shared" si="31"/>
        <v>0</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243257.37</v>
      </c>
      <c r="E158" s="244">
        <v>329932.7</v>
      </c>
      <c r="F158" s="54">
        <f t="shared" si="31"/>
        <v>135.63112188543354</v>
      </c>
    </row>
    <row r="159" spans="1:6" ht="12.75" customHeight="1" x14ac:dyDescent="0.2">
      <c r="A159" s="55">
        <v>313</v>
      </c>
      <c r="B159" s="87" t="s">
        <v>359</v>
      </c>
      <c r="C159" s="52" t="s">
        <v>360</v>
      </c>
      <c r="D159" s="53">
        <f t="shared" ref="D159:E159" si="38">SUM(D160:D162)</f>
        <v>1066527.26</v>
      </c>
      <c r="E159" s="53">
        <f t="shared" si="38"/>
        <v>1080653.3</v>
      </c>
      <c r="F159" s="54">
        <f t="shared" si="31"/>
        <v>101.32448935248031</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1064213.6200000001</v>
      </c>
      <c r="E161" s="244">
        <v>1079270.04</v>
      </c>
      <c r="F161" s="54">
        <f t="shared" si="31"/>
        <v>101.4147930187174</v>
      </c>
    </row>
    <row r="162" spans="1:6" ht="12.75" customHeight="1" x14ac:dyDescent="0.2">
      <c r="A162" s="55">
        <v>3133</v>
      </c>
      <c r="B162" s="87" t="s">
        <v>364</v>
      </c>
      <c r="C162" s="52" t="s">
        <v>365</v>
      </c>
      <c r="D162" s="244">
        <v>2313.64</v>
      </c>
      <c r="E162" s="244">
        <v>1383.26</v>
      </c>
      <c r="F162" s="54">
        <f t="shared" si="31"/>
        <v>59.787175187150986</v>
      </c>
    </row>
    <row r="163" spans="1:6" ht="12.75" customHeight="1" x14ac:dyDescent="0.2">
      <c r="A163" s="55">
        <v>32</v>
      </c>
      <c r="B163" s="87" t="s">
        <v>366</v>
      </c>
      <c r="C163" s="52" t="s">
        <v>367</v>
      </c>
      <c r="D163" s="53">
        <f t="shared" ref="D163:E163" si="39">D164+D169+D177+D187+D188</f>
        <v>846394.52</v>
      </c>
      <c r="E163" s="53">
        <f t="shared" si="39"/>
        <v>1081856.31</v>
      </c>
      <c r="F163" s="54">
        <f t="shared" si="31"/>
        <v>127.81938970965928</v>
      </c>
    </row>
    <row r="164" spans="1:6" ht="12.75" customHeight="1" x14ac:dyDescent="0.2">
      <c r="A164" s="55">
        <v>321</v>
      </c>
      <c r="B164" s="87" t="s">
        <v>368</v>
      </c>
      <c r="C164" s="52" t="s">
        <v>369</v>
      </c>
      <c r="D164" s="53">
        <f t="shared" ref="D164:E164" si="40">SUM(D165:D168)</f>
        <v>164239.94</v>
      </c>
      <c r="E164" s="53">
        <f t="shared" si="40"/>
        <v>256559.35999999999</v>
      </c>
      <c r="F164" s="54">
        <f t="shared" si="31"/>
        <v>156.21009116296557</v>
      </c>
    </row>
    <row r="165" spans="1:6" ht="12.75" customHeight="1" x14ac:dyDescent="0.2">
      <c r="A165" s="55">
        <v>3211</v>
      </c>
      <c r="B165" s="87" t="s">
        <v>370</v>
      </c>
      <c r="C165" s="52" t="s">
        <v>371</v>
      </c>
      <c r="D165" s="244">
        <v>5768.7</v>
      </c>
      <c r="E165" s="244">
        <v>26249.53</v>
      </c>
      <c r="F165" s="54">
        <f t="shared" si="31"/>
        <v>455.03371643524531</v>
      </c>
    </row>
    <row r="166" spans="1:6" ht="12.75" customHeight="1" x14ac:dyDescent="0.2">
      <c r="A166" s="55">
        <v>3212</v>
      </c>
      <c r="B166" s="87" t="s">
        <v>372</v>
      </c>
      <c r="C166" s="52" t="s">
        <v>373</v>
      </c>
      <c r="D166" s="244">
        <v>152246.24</v>
      </c>
      <c r="E166" s="244">
        <v>160313.85</v>
      </c>
      <c r="F166" s="54">
        <f t="shared" si="31"/>
        <v>105.29905369091546</v>
      </c>
    </row>
    <row r="167" spans="1:6" ht="12.75" customHeight="1" x14ac:dyDescent="0.2">
      <c r="A167" s="55">
        <v>3213</v>
      </c>
      <c r="B167" s="87" t="s">
        <v>374</v>
      </c>
      <c r="C167" s="52" t="s">
        <v>375</v>
      </c>
      <c r="D167" s="244">
        <v>6225</v>
      </c>
      <c r="E167" s="244">
        <v>69995.98</v>
      </c>
      <c r="F167" s="54">
        <f t="shared" si="31"/>
        <v>1124.4334136546183</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260747.83000000002</v>
      </c>
      <c r="E169" s="53">
        <f t="shared" si="41"/>
        <v>362224.85000000003</v>
      </c>
      <c r="F169" s="54">
        <f t="shared" si="31"/>
        <v>138.91768533605821</v>
      </c>
    </row>
    <row r="170" spans="1:6" ht="12.75" customHeight="1" x14ac:dyDescent="0.2">
      <c r="A170" s="55">
        <v>3221</v>
      </c>
      <c r="B170" s="87" t="s">
        <v>380</v>
      </c>
      <c r="C170" s="52" t="s">
        <v>381</v>
      </c>
      <c r="D170" s="244">
        <v>53338.78</v>
      </c>
      <c r="E170" s="244">
        <v>69033.399999999994</v>
      </c>
      <c r="F170" s="54">
        <f t="shared" si="31"/>
        <v>129.42440753238077</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178543.53</v>
      </c>
      <c r="E172" s="244">
        <v>274156.98</v>
      </c>
      <c r="F172" s="54">
        <f t="shared" si="31"/>
        <v>153.55189852020962</v>
      </c>
    </row>
    <row r="173" spans="1:6" ht="12.75" customHeight="1" x14ac:dyDescent="0.2">
      <c r="A173" s="55">
        <v>3224</v>
      </c>
      <c r="B173" s="87" t="s">
        <v>386</v>
      </c>
      <c r="C173" s="52" t="s">
        <v>387</v>
      </c>
      <c r="D173" s="244">
        <v>24834.38</v>
      </c>
      <c r="E173" s="244">
        <v>13381.03</v>
      </c>
      <c r="F173" s="54">
        <f t="shared" si="31"/>
        <v>53.881071321289276</v>
      </c>
    </row>
    <row r="174" spans="1:6" ht="12.75" customHeight="1" x14ac:dyDescent="0.2">
      <c r="A174" s="55">
        <v>3225</v>
      </c>
      <c r="B174" s="87" t="s">
        <v>388</v>
      </c>
      <c r="C174" s="52" t="s">
        <v>389</v>
      </c>
      <c r="D174" s="244">
        <v>966.25</v>
      </c>
      <c r="E174" s="244">
        <v>2161.5</v>
      </c>
      <c r="F174" s="54">
        <f t="shared" si="31"/>
        <v>223.69987063389391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3064.89</v>
      </c>
      <c r="E176" s="244">
        <v>3491.94</v>
      </c>
      <c r="F176" s="54">
        <f t="shared" si="31"/>
        <v>113.93361588833531</v>
      </c>
    </row>
    <row r="177" spans="1:6" ht="12.75" customHeight="1" x14ac:dyDescent="0.2">
      <c r="A177" s="55">
        <v>323</v>
      </c>
      <c r="B177" s="87" t="s">
        <v>394</v>
      </c>
      <c r="C177" s="52" t="s">
        <v>395</v>
      </c>
      <c r="D177" s="53">
        <f t="shared" ref="D177:E177" si="42">SUM(D178:D186)</f>
        <v>266316.05999999994</v>
      </c>
      <c r="E177" s="53">
        <f t="shared" si="42"/>
        <v>328122.37</v>
      </c>
      <c r="F177" s="54">
        <f t="shared" si="31"/>
        <v>123.20787938962452</v>
      </c>
    </row>
    <row r="178" spans="1:6" ht="12.75" customHeight="1" x14ac:dyDescent="0.2">
      <c r="A178" s="55">
        <v>3231</v>
      </c>
      <c r="B178" s="87" t="s">
        <v>396</v>
      </c>
      <c r="C178" s="52" t="s">
        <v>397</v>
      </c>
      <c r="D178" s="244">
        <v>16838.87</v>
      </c>
      <c r="E178" s="244">
        <v>21498.38</v>
      </c>
      <c r="F178" s="54">
        <f t="shared" si="31"/>
        <v>127.67115608113848</v>
      </c>
    </row>
    <row r="179" spans="1:6" ht="12.75" customHeight="1" x14ac:dyDescent="0.2">
      <c r="A179" s="55">
        <v>3232</v>
      </c>
      <c r="B179" s="87" t="s">
        <v>398</v>
      </c>
      <c r="C179" s="52" t="s">
        <v>399</v>
      </c>
      <c r="D179" s="244">
        <v>82232.259999999995</v>
      </c>
      <c r="E179" s="244">
        <v>129120.02</v>
      </c>
      <c r="F179" s="54">
        <f t="shared" si="31"/>
        <v>157.01869315035245</v>
      </c>
    </row>
    <row r="180" spans="1:6" ht="12.75" customHeight="1" x14ac:dyDescent="0.2">
      <c r="A180" s="55">
        <v>3233</v>
      </c>
      <c r="B180" s="87" t="s">
        <v>400</v>
      </c>
      <c r="C180" s="52" t="s">
        <v>401</v>
      </c>
      <c r="D180" s="244">
        <v>5945</v>
      </c>
      <c r="E180" s="244">
        <v>1625</v>
      </c>
      <c r="F180" s="54">
        <f t="shared" si="31"/>
        <v>27.333894028595456</v>
      </c>
    </row>
    <row r="181" spans="1:6" ht="12.75" customHeight="1" x14ac:dyDescent="0.2">
      <c r="A181" s="55">
        <v>3234</v>
      </c>
      <c r="B181" s="87" t="s">
        <v>402</v>
      </c>
      <c r="C181" s="52" t="s">
        <v>403</v>
      </c>
      <c r="D181" s="244">
        <v>63307.41</v>
      </c>
      <c r="E181" s="244">
        <v>55328.93</v>
      </c>
      <c r="F181" s="54">
        <f t="shared" si="31"/>
        <v>87.397241491951732</v>
      </c>
    </row>
    <row r="182" spans="1:6" ht="12.75" customHeight="1" x14ac:dyDescent="0.2">
      <c r="A182" s="55">
        <v>3235</v>
      </c>
      <c r="B182" s="87" t="s">
        <v>404</v>
      </c>
      <c r="C182" s="52" t="s">
        <v>405</v>
      </c>
      <c r="D182" s="244"/>
      <c r="E182" s="244">
        <v>13562.4</v>
      </c>
      <c r="F182" s="54" t="str">
        <f t="shared" si="31"/>
        <v>-</v>
      </c>
    </row>
    <row r="183" spans="1:6" ht="12.75" customHeight="1" x14ac:dyDescent="0.2">
      <c r="A183" s="55">
        <v>3236</v>
      </c>
      <c r="B183" s="87" t="s">
        <v>406</v>
      </c>
      <c r="C183" s="52" t="s">
        <v>407</v>
      </c>
      <c r="D183" s="244">
        <v>8185</v>
      </c>
      <c r="E183" s="244">
        <v>29375</v>
      </c>
      <c r="F183" s="54">
        <f t="shared" si="31"/>
        <v>358.88821014050092</v>
      </c>
    </row>
    <row r="184" spans="1:6" ht="12.75" customHeight="1" x14ac:dyDescent="0.2">
      <c r="A184" s="55">
        <v>3237</v>
      </c>
      <c r="B184" s="87" t="s">
        <v>408</v>
      </c>
      <c r="C184" s="52" t="s">
        <v>409</v>
      </c>
      <c r="D184" s="244">
        <v>37155.68</v>
      </c>
      <c r="E184" s="244">
        <v>29929.75</v>
      </c>
      <c r="F184" s="54">
        <f t="shared" si="31"/>
        <v>80.552287025832925</v>
      </c>
    </row>
    <row r="185" spans="1:6" ht="12.75" customHeight="1" x14ac:dyDescent="0.2">
      <c r="A185" s="55">
        <v>3238</v>
      </c>
      <c r="B185" s="87" t="s">
        <v>410</v>
      </c>
      <c r="C185" s="52" t="s">
        <v>411</v>
      </c>
      <c r="D185" s="244">
        <v>32624.09</v>
      </c>
      <c r="E185" s="244">
        <v>28014.36</v>
      </c>
      <c r="F185" s="54">
        <f t="shared" si="31"/>
        <v>85.870165267445003</v>
      </c>
    </row>
    <row r="186" spans="1:6" ht="12.75" customHeight="1" x14ac:dyDescent="0.2">
      <c r="A186" s="55">
        <v>3239</v>
      </c>
      <c r="B186" s="87" t="s">
        <v>412</v>
      </c>
      <c r="C186" s="52" t="s">
        <v>413</v>
      </c>
      <c r="D186" s="244">
        <v>20027.75</v>
      </c>
      <c r="E186" s="244">
        <v>19668.53</v>
      </c>
      <c r="F186" s="54">
        <f t="shared" si="31"/>
        <v>98.206388635767865</v>
      </c>
    </row>
    <row r="187" spans="1:6" ht="12.75" customHeight="1" x14ac:dyDescent="0.2">
      <c r="A187" s="55">
        <v>324</v>
      </c>
      <c r="B187" s="87" t="s">
        <v>414</v>
      </c>
      <c r="C187" s="52" t="s">
        <v>415</v>
      </c>
      <c r="D187" s="244"/>
      <c r="E187" s="244">
        <v>2299.54</v>
      </c>
      <c r="F187" s="54" t="str">
        <f t="shared" si="31"/>
        <v>-</v>
      </c>
    </row>
    <row r="188" spans="1:6" ht="12.75" customHeight="1" x14ac:dyDescent="0.2">
      <c r="A188" s="55">
        <v>329</v>
      </c>
      <c r="B188" s="87" t="s">
        <v>416</v>
      </c>
      <c r="C188" s="52" t="s">
        <v>417</v>
      </c>
      <c r="D188" s="53">
        <f t="shared" ref="D188:E188" si="43">SUM(D189:D195)</f>
        <v>155090.69</v>
      </c>
      <c r="E188" s="53">
        <f t="shared" si="43"/>
        <v>132650.19</v>
      </c>
      <c r="F188" s="54">
        <f t="shared" si="31"/>
        <v>85.530723991233771</v>
      </c>
    </row>
    <row r="189" spans="1:6" ht="12.75" customHeight="1" x14ac:dyDescent="0.2">
      <c r="A189" s="55">
        <v>3291</v>
      </c>
      <c r="B189" s="234" t="s">
        <v>418</v>
      </c>
      <c r="C189" s="52" t="s">
        <v>419</v>
      </c>
      <c r="D189" s="244">
        <v>1760</v>
      </c>
      <c r="E189" s="244">
        <v>2440</v>
      </c>
      <c r="F189" s="54">
        <f t="shared" si="31"/>
        <v>138.63636363636365</v>
      </c>
    </row>
    <row r="190" spans="1:6" ht="12.75" customHeight="1" x14ac:dyDescent="0.2">
      <c r="A190" s="55">
        <v>3292</v>
      </c>
      <c r="B190" s="87" t="s">
        <v>420</v>
      </c>
      <c r="C190" s="52" t="s">
        <v>421</v>
      </c>
      <c r="D190" s="244">
        <v>7560</v>
      </c>
      <c r="E190" s="244">
        <v>9244.42</v>
      </c>
      <c r="F190" s="54">
        <f t="shared" si="31"/>
        <v>122.28068783068784</v>
      </c>
    </row>
    <row r="191" spans="1:6" ht="12.75" customHeight="1" x14ac:dyDescent="0.2">
      <c r="A191" s="55">
        <v>3293</v>
      </c>
      <c r="B191" s="87" t="s">
        <v>422</v>
      </c>
      <c r="C191" s="52" t="s">
        <v>423</v>
      </c>
      <c r="D191" s="244">
        <v>19729.28</v>
      </c>
      <c r="E191" s="244">
        <v>27990.59</v>
      </c>
      <c r="F191" s="54">
        <f t="shared" si="31"/>
        <v>141.87334763356799</v>
      </c>
    </row>
    <row r="192" spans="1:6" ht="12.75" customHeight="1" x14ac:dyDescent="0.2">
      <c r="A192" s="55">
        <v>3294</v>
      </c>
      <c r="B192" s="87" t="s">
        <v>424</v>
      </c>
      <c r="C192" s="52" t="s">
        <v>425</v>
      </c>
      <c r="D192" s="244">
        <v>2050</v>
      </c>
      <c r="E192" s="244">
        <v>1940</v>
      </c>
      <c r="F192" s="54">
        <f t="shared" si="31"/>
        <v>94.634146341463406</v>
      </c>
    </row>
    <row r="193" spans="1:6" ht="12.75" customHeight="1" x14ac:dyDescent="0.2">
      <c r="A193" s="55">
        <v>3295</v>
      </c>
      <c r="B193" s="87" t="s">
        <v>426</v>
      </c>
      <c r="C193" s="52" t="s">
        <v>427</v>
      </c>
      <c r="D193" s="244">
        <v>40950</v>
      </c>
      <c r="E193" s="244">
        <v>33135</v>
      </c>
      <c r="F193" s="54">
        <f t="shared" si="31"/>
        <v>80.91575091575092</v>
      </c>
    </row>
    <row r="194" spans="1:6" ht="12.75" customHeight="1" x14ac:dyDescent="0.2">
      <c r="A194" s="55" t="s">
        <v>428</v>
      </c>
      <c r="B194" s="87" t="s">
        <v>429</v>
      </c>
      <c r="C194" s="52" t="s">
        <v>428</v>
      </c>
      <c r="D194" s="244">
        <v>70390.62</v>
      </c>
      <c r="E194" s="244">
        <v>38953.129999999997</v>
      </c>
      <c r="F194" s="54">
        <f t="shared" si="31"/>
        <v>55.338523797630991</v>
      </c>
    </row>
    <row r="195" spans="1:6" ht="12.75" customHeight="1" x14ac:dyDescent="0.2">
      <c r="A195" s="55">
        <v>3299</v>
      </c>
      <c r="B195" s="87" t="s">
        <v>430</v>
      </c>
      <c r="C195" s="52" t="s">
        <v>431</v>
      </c>
      <c r="D195" s="244">
        <v>12650.79</v>
      </c>
      <c r="E195" s="244">
        <v>18947.05</v>
      </c>
      <c r="F195" s="54">
        <f t="shared" si="31"/>
        <v>149.76969817695178</v>
      </c>
    </row>
    <row r="196" spans="1:6" ht="12.75" customHeight="1" x14ac:dyDescent="0.2">
      <c r="A196" s="55">
        <v>34</v>
      </c>
      <c r="B196" s="234" t="s">
        <v>432</v>
      </c>
      <c r="C196" s="52" t="s">
        <v>433</v>
      </c>
      <c r="D196" s="53">
        <f t="shared" ref="D196:E196" si="44">D197+D202+D210</f>
        <v>54694.03</v>
      </c>
      <c r="E196" s="53">
        <f t="shared" si="44"/>
        <v>39437.32</v>
      </c>
      <c r="F196" s="54">
        <f t="shared" si="31"/>
        <v>72.105346780992377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54694.03</v>
      </c>
      <c r="E210" s="53">
        <f t="shared" si="47"/>
        <v>39437.32</v>
      </c>
      <c r="F210" s="54">
        <f t="shared" si="31"/>
        <v>72.105346780992377</v>
      </c>
    </row>
    <row r="211" spans="1:6" ht="12.75" customHeight="1" x14ac:dyDescent="0.2">
      <c r="A211" s="55">
        <v>3431</v>
      </c>
      <c r="B211" s="234" t="s">
        <v>462</v>
      </c>
      <c r="C211" s="52" t="s">
        <v>463</v>
      </c>
      <c r="D211" s="244">
        <v>6781.43</v>
      </c>
      <c r="E211" s="244">
        <v>6755.23</v>
      </c>
      <c r="F211" s="54">
        <f t="shared" si="31"/>
        <v>99.613650808162873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47912.6</v>
      </c>
      <c r="E213" s="244">
        <v>32682.09</v>
      </c>
      <c r="F213" s="54">
        <f t="shared" si="31"/>
        <v>68.211889983010735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1000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1000</v>
      </c>
      <c r="F259" s="54" t="str">
        <f t="shared" ref="F259:F262" si="67">IF(D259&lt;&gt;0,IF(E259/D259&gt;=100,"&gt;&gt;100",E259/D259*100),"-")</f>
        <v>-</v>
      </c>
    </row>
    <row r="260" spans="1:6" ht="12.75" customHeight="1" x14ac:dyDescent="0.2">
      <c r="A260" s="55">
        <v>3721</v>
      </c>
      <c r="B260" s="87" t="s">
        <v>556</v>
      </c>
      <c r="C260" s="52" t="s">
        <v>557</v>
      </c>
      <c r="D260" s="244"/>
      <c r="E260" s="244">
        <v>1000</v>
      </c>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8668900.0699999984</v>
      </c>
      <c r="E289" s="53">
        <f t="shared" si="79"/>
        <v>9078887.5500000007</v>
      </c>
      <c r="F289" s="54">
        <f t="shared" si="76"/>
        <v>104.72940599948572</v>
      </c>
    </row>
    <row r="290" spans="1:6" ht="12.75" customHeight="1" x14ac:dyDescent="0.2">
      <c r="A290" s="55" t="s">
        <v>605</v>
      </c>
      <c r="B290" s="87" t="s">
        <v>616</v>
      </c>
      <c r="C290" s="52" t="s">
        <v>617</v>
      </c>
      <c r="D290" s="53">
        <f>IF(D6&gt;=D289,D6-D289,0)</f>
        <v>0</v>
      </c>
      <c r="E290" s="53">
        <f>IF(E6&gt;=E289,E6-E289,0)</f>
        <v>675213.84999999963</v>
      </c>
      <c r="F290" s="54" t="str">
        <f t="shared" si="76"/>
        <v>-</v>
      </c>
    </row>
    <row r="291" spans="1:6" ht="12.75" customHeight="1" x14ac:dyDescent="0.2">
      <c r="A291" s="55" t="s">
        <v>605</v>
      </c>
      <c r="B291" s="87" t="s">
        <v>618</v>
      </c>
      <c r="C291" s="52" t="s">
        <v>619</v>
      </c>
      <c r="D291" s="53">
        <f>IF(D289&gt;=D6,D289-D6,0)</f>
        <v>63440.239999998361</v>
      </c>
      <c r="E291" s="53">
        <f>IF(E289&gt;=E6,E289-E6,0)</f>
        <v>0</v>
      </c>
      <c r="F291" s="54">
        <f t="shared" si="76"/>
        <v>0</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274200.53000000003</v>
      </c>
      <c r="E293" s="244">
        <v>337640.77</v>
      </c>
      <c r="F293" s="54">
        <f t="shared" si="76"/>
        <v>123.13643959769152</v>
      </c>
    </row>
    <row r="294" spans="1:6" ht="12.75" customHeight="1" x14ac:dyDescent="0.2">
      <c r="A294" s="55">
        <v>96</v>
      </c>
      <c r="B294" s="87" t="s">
        <v>624</v>
      </c>
      <c r="C294" s="52" t="s">
        <v>625</v>
      </c>
      <c r="D294" s="244">
        <v>33451.040000000001</v>
      </c>
      <c r="E294" s="244">
        <v>19126.400000000001</v>
      </c>
      <c r="F294" s="54">
        <f t="shared" si="76"/>
        <v>57.177295534010305</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4969.2299999999996</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4969.2299999999996</v>
      </c>
      <c r="E311" s="53">
        <f t="shared" si="85"/>
        <v>0</v>
      </c>
      <c r="F311" s="54">
        <f t="shared" si="81"/>
        <v>0</v>
      </c>
    </row>
    <row r="312" spans="1:6" ht="12.75" customHeight="1" x14ac:dyDescent="0.2">
      <c r="A312" s="55">
        <v>721</v>
      </c>
      <c r="B312" s="87" t="s">
        <v>659</v>
      </c>
      <c r="C312" s="52" t="s">
        <v>660</v>
      </c>
      <c r="D312" s="53">
        <f t="shared" ref="D312:E312" si="86">SUM(D313:D316)</f>
        <v>4969.2299999999996</v>
      </c>
      <c r="E312" s="53">
        <f t="shared" si="86"/>
        <v>0</v>
      </c>
      <c r="F312" s="54">
        <f t="shared" si="81"/>
        <v>0</v>
      </c>
    </row>
    <row r="313" spans="1:6" ht="12.75" customHeight="1" x14ac:dyDescent="0.2">
      <c r="A313" s="55">
        <v>7211</v>
      </c>
      <c r="B313" s="87" t="s">
        <v>661</v>
      </c>
      <c r="C313" s="52" t="s">
        <v>662</v>
      </c>
      <c r="D313" s="244">
        <v>4969.2299999999996</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66923.69</v>
      </c>
      <c r="E350" s="53">
        <f t="shared" si="95"/>
        <v>33927.240000000005</v>
      </c>
      <c r="F350" s="54">
        <f t="shared" si="81"/>
        <v>50.695411445483664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66923.69</v>
      </c>
      <c r="E363" s="53">
        <f t="shared" si="99"/>
        <v>33927.240000000005</v>
      </c>
      <c r="F363" s="54">
        <f t="shared" si="81"/>
        <v>50.695411445483664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56870.51</v>
      </c>
      <c r="E369" s="53">
        <f t="shared" si="101"/>
        <v>14389.5</v>
      </c>
      <c r="F369" s="54">
        <f t="shared" si="81"/>
        <v>25.302217265152009</v>
      </c>
    </row>
    <row r="370" spans="1:6" ht="12.75" customHeight="1" x14ac:dyDescent="0.2">
      <c r="A370" s="55">
        <v>4221</v>
      </c>
      <c r="B370" s="87" t="s">
        <v>671</v>
      </c>
      <c r="C370" s="52" t="s">
        <v>763</v>
      </c>
      <c r="D370" s="244">
        <v>32578.75</v>
      </c>
      <c r="E370" s="244">
        <v>14389.5</v>
      </c>
      <c r="F370" s="54">
        <f t="shared" si="81"/>
        <v>44.168361278440699</v>
      </c>
    </row>
    <row r="371" spans="1:6" ht="12.75" customHeight="1" x14ac:dyDescent="0.2">
      <c r="A371" s="55">
        <v>4222</v>
      </c>
      <c r="B371" s="87" t="s">
        <v>764</v>
      </c>
      <c r="C371" s="52" t="s">
        <v>765</v>
      </c>
      <c r="D371" s="244">
        <v>8437.5</v>
      </c>
      <c r="E371" s="244"/>
      <c r="F371" s="54">
        <f t="shared" si="81"/>
        <v>0</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15854.26</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10053.18</v>
      </c>
      <c r="E383" s="53">
        <f t="shared" si="103"/>
        <v>19537.740000000002</v>
      </c>
      <c r="F383" s="54">
        <f t="shared" si="81"/>
        <v>194.34387925014772</v>
      </c>
    </row>
    <row r="384" spans="1:6" ht="12.75" customHeight="1" x14ac:dyDescent="0.2">
      <c r="A384" s="55">
        <v>4241</v>
      </c>
      <c r="B384" s="87" t="s">
        <v>780</v>
      </c>
      <c r="C384" s="52" t="s">
        <v>781</v>
      </c>
      <c r="D384" s="244">
        <v>10053.18</v>
      </c>
      <c r="E384" s="244">
        <v>19537.740000000002</v>
      </c>
      <c r="F384" s="54">
        <f t="shared" si="81"/>
        <v>194.34387925014772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61954.460000000006</v>
      </c>
      <c r="E408" s="53">
        <f t="shared" si="111"/>
        <v>33927.240000000005</v>
      </c>
      <c r="F408" s="54">
        <f t="shared" si="81"/>
        <v>54.761578101076182</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165891.28</v>
      </c>
      <c r="E410" s="244">
        <v>227845.74</v>
      </c>
      <c r="F410" s="54">
        <f t="shared" si="81"/>
        <v>137.34642351303816</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8610429.0600000005</v>
      </c>
      <c r="E412" s="53">
        <f>E6+E298</f>
        <v>9754101.4000000004</v>
      </c>
      <c r="F412" s="54">
        <f t="shared" si="81"/>
        <v>113.28240825202269</v>
      </c>
    </row>
    <row r="413" spans="1:6" ht="12.75" customHeight="1" x14ac:dyDescent="0.2">
      <c r="A413" s="55" t="s">
        <v>605</v>
      </c>
      <c r="B413" s="87" t="s">
        <v>828</v>
      </c>
      <c r="C413" s="52" t="s">
        <v>829</v>
      </c>
      <c r="D413" s="53">
        <f t="shared" ref="D413:E413" si="112">D289+D350</f>
        <v>8735823.7599999979</v>
      </c>
      <c r="E413" s="53">
        <f t="shared" si="112"/>
        <v>9112814.790000001</v>
      </c>
      <c r="F413" s="54">
        <f t="shared" si="81"/>
        <v>104.31546057197477</v>
      </c>
    </row>
    <row r="414" spans="1:6" ht="12.75" customHeight="1" x14ac:dyDescent="0.2">
      <c r="A414" s="55" t="s">
        <v>605</v>
      </c>
      <c r="B414" s="87" t="s">
        <v>830</v>
      </c>
      <c r="C414" s="52" t="s">
        <v>831</v>
      </c>
      <c r="D414" s="53">
        <f t="shared" ref="D414:E414" si="113">IF(D412&gt;=D413,D412-D413,0)</f>
        <v>0</v>
      </c>
      <c r="E414" s="53">
        <f t="shared" si="113"/>
        <v>641286.6099999994</v>
      </c>
      <c r="F414" s="54" t="str">
        <f t="shared" si="81"/>
        <v>-</v>
      </c>
    </row>
    <row r="415" spans="1:6" ht="12.75" customHeight="1" x14ac:dyDescent="0.2">
      <c r="A415" s="55" t="s">
        <v>605</v>
      </c>
      <c r="B415" s="87" t="s">
        <v>832</v>
      </c>
      <c r="C415" s="52" t="s">
        <v>833</v>
      </c>
      <c r="D415" s="53">
        <f t="shared" ref="D415:E415" si="114">IF(D413&gt;=D412,D413-D412,0)</f>
        <v>125394.69999999739</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440091.81000000006</v>
      </c>
      <c r="E417" s="53">
        <f t="shared" si="116"/>
        <v>565486.51</v>
      </c>
      <c r="F417" s="54">
        <f t="shared" si="81"/>
        <v>128.49285016233316</v>
      </c>
    </row>
    <row r="418" spans="1:6" ht="12.75" customHeight="1" x14ac:dyDescent="0.2">
      <c r="A418" s="57" t="s">
        <v>839</v>
      </c>
      <c r="B418" s="235" t="s">
        <v>840</v>
      </c>
      <c r="C418" s="58" t="s">
        <v>841</v>
      </c>
      <c r="D418" s="64">
        <f t="shared" ref="D418:E418" si="117">D294+D411</f>
        <v>33451.040000000001</v>
      </c>
      <c r="E418" s="64">
        <f t="shared" si="117"/>
        <v>19126.400000000001</v>
      </c>
      <c r="F418" s="59">
        <f t="shared" si="81"/>
        <v>57.177295534010305</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8610429.0600000005</v>
      </c>
      <c r="E639" s="53">
        <f t="shared" si="180"/>
        <v>9754101.4000000004</v>
      </c>
      <c r="F639" s="54">
        <f t="shared" si="119"/>
        <v>113.28240825202269</v>
      </c>
    </row>
    <row r="640" spans="1:6" ht="12.75" customHeight="1" x14ac:dyDescent="0.2">
      <c r="A640" s="55" t="s">
        <v>605</v>
      </c>
      <c r="B640" s="87" t="s">
        <v>1274</v>
      </c>
      <c r="C640" s="52" t="s">
        <v>1275</v>
      </c>
      <c r="D640" s="53">
        <f t="shared" ref="D640:E640" si="181">D413+D528</f>
        <v>8735823.7599999979</v>
      </c>
      <c r="E640" s="53">
        <f t="shared" si="181"/>
        <v>9112814.790000001</v>
      </c>
      <c r="F640" s="54">
        <f t="shared" si="119"/>
        <v>104.31546057197477</v>
      </c>
    </row>
    <row r="641" spans="1:6" ht="12.75" customHeight="1" x14ac:dyDescent="0.2">
      <c r="A641" s="55" t="s">
        <v>605</v>
      </c>
      <c r="B641" s="87" t="s">
        <v>1276</v>
      </c>
      <c r="C641" s="52" t="s">
        <v>1277</v>
      </c>
      <c r="D641" s="53">
        <f t="shared" ref="D641:E641" si="182">IF(D639&gt;=D640,D639-D640,0)</f>
        <v>0</v>
      </c>
      <c r="E641" s="53">
        <f t="shared" si="182"/>
        <v>641286.6099999994</v>
      </c>
      <c r="F641" s="54" t="str">
        <f t="shared" si="119"/>
        <v>-</v>
      </c>
    </row>
    <row r="642" spans="1:6" ht="12.75" customHeight="1" x14ac:dyDescent="0.2">
      <c r="A642" s="55" t="s">
        <v>605</v>
      </c>
      <c r="B642" s="87" t="s">
        <v>1278</v>
      </c>
      <c r="C642" s="52" t="s">
        <v>1279</v>
      </c>
      <c r="D642" s="53">
        <f t="shared" ref="D642:E642" si="183">IF(D640&gt;=D639,D640-D639,0)</f>
        <v>125394.69999999739</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440091.81000000006</v>
      </c>
      <c r="E644" s="53">
        <f t="shared" si="185"/>
        <v>565486.51</v>
      </c>
      <c r="F644" s="54">
        <f t="shared" si="119"/>
        <v>128.49285016233316</v>
      </c>
    </row>
    <row r="645" spans="1:6" ht="24" x14ac:dyDescent="0.2">
      <c r="A645" s="55" t="s">
        <v>605</v>
      </c>
      <c r="B645" s="87" t="s">
        <v>1284</v>
      </c>
      <c r="C645" s="52" t="s">
        <v>1285</v>
      </c>
      <c r="D645" s="53">
        <f t="shared" ref="D645:E645" si="186">IF(D641+D643-D642-D644&gt;=0,D641+D643-D642-D644,0)</f>
        <v>0</v>
      </c>
      <c r="E645" s="53">
        <f t="shared" si="186"/>
        <v>75800.099999999395</v>
      </c>
      <c r="F645" s="54" t="str">
        <f t="shared" si="119"/>
        <v>-</v>
      </c>
    </row>
    <row r="646" spans="1:6" ht="24" x14ac:dyDescent="0.2">
      <c r="A646" s="55" t="s">
        <v>605</v>
      </c>
      <c r="B646" s="87" t="s">
        <v>1286</v>
      </c>
      <c r="C646" s="52" t="s">
        <v>1287</v>
      </c>
      <c r="D646" s="53">
        <f t="shared" ref="D646:E646" si="187">IF(D642+D644-D641-D643&gt;=0,D642+D644-D641-D643,0)</f>
        <v>565486.50999999745</v>
      </c>
      <c r="E646" s="53">
        <f t="shared" si="187"/>
        <v>0</v>
      </c>
      <c r="F646" s="54">
        <f t="shared" si="119"/>
        <v>0</v>
      </c>
    </row>
    <row r="647" spans="1:6" ht="24" x14ac:dyDescent="0.2">
      <c r="A647" s="57" t="s">
        <v>1288</v>
      </c>
      <c r="B647" s="235" t="s">
        <v>1289</v>
      </c>
      <c r="C647" s="58" t="s">
        <v>1288</v>
      </c>
      <c r="D647" s="245">
        <v>625605.28</v>
      </c>
      <c r="E647" s="245">
        <v>653853.72</v>
      </c>
      <c r="F647" s="59">
        <f t="shared" si="119"/>
        <v>104.5153774916989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169548.93</v>
      </c>
      <c r="E649" s="244">
        <v>63090.35</v>
      </c>
      <c r="F649" s="54">
        <f t="shared" ref="F649:F724" si="188">IF(D649&lt;&gt;0,IF(E649/D649&gt;=100,"&gt;&gt;100",E649/D649*100),"-")</f>
        <v>37.21070371838973</v>
      </c>
    </row>
    <row r="650" spans="1:6" ht="12.75" customHeight="1" x14ac:dyDescent="0.2">
      <c r="A650" s="55" t="s">
        <v>1293</v>
      </c>
      <c r="B650" s="87" t="s">
        <v>1294</v>
      </c>
      <c r="C650" s="52" t="s">
        <v>1293</v>
      </c>
      <c r="D650" s="244">
        <v>1203432.81</v>
      </c>
      <c r="E650" s="244">
        <v>1506250.66</v>
      </c>
      <c r="F650" s="54">
        <f t="shared" si="188"/>
        <v>125.16283813136188</v>
      </c>
    </row>
    <row r="651" spans="1:6" ht="12.75" customHeight="1" x14ac:dyDescent="0.2">
      <c r="A651" s="55" t="s">
        <v>1295</v>
      </c>
      <c r="B651" s="87" t="s">
        <v>1296</v>
      </c>
      <c r="C651" s="52" t="s">
        <v>1295</v>
      </c>
      <c r="D651" s="244">
        <v>1309891.3899999999</v>
      </c>
      <c r="E651" s="244">
        <v>1253225.3999999999</v>
      </c>
      <c r="F651" s="54">
        <f t="shared" si="188"/>
        <v>95.673993246111806</v>
      </c>
    </row>
    <row r="652" spans="1:6" ht="24" x14ac:dyDescent="0.2">
      <c r="A652" s="55">
        <v>11</v>
      </c>
      <c r="B652" s="87" t="s">
        <v>1297</v>
      </c>
      <c r="C652" s="52" t="s">
        <v>1298</v>
      </c>
      <c r="D652" s="53">
        <f t="shared" ref="D652:E652" si="189">+D649+D650-D651</f>
        <v>63090.350000000093</v>
      </c>
      <c r="E652" s="53">
        <f t="shared" si="189"/>
        <v>316115.6100000001</v>
      </c>
      <c r="F652" s="54">
        <f t="shared" si="188"/>
        <v>501.05223699028397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56</v>
      </c>
      <c r="E654" s="266">
        <v>55</v>
      </c>
      <c r="F654" s="54">
        <f t="shared" si="188"/>
        <v>98.214285714285708</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50</v>
      </c>
      <c r="E656" s="266">
        <v>45</v>
      </c>
      <c r="F656" s="54">
        <f t="shared" si="188"/>
        <v>90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7675895.6500000004</v>
      </c>
      <c r="E675" s="244">
        <v>7893077.5599999996</v>
      </c>
      <c r="F675" s="54">
        <f t="shared" si="188"/>
        <v>102.8294015435189</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8739</v>
      </c>
      <c r="E677" s="244">
        <v>5596.78</v>
      </c>
      <c r="F677" s="54">
        <f t="shared" si="188"/>
        <v>64.043712095205393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331639.09999999998</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51090</v>
      </c>
      <c r="E710" s="244">
        <v>1820</v>
      </c>
      <c r="F710" s="54">
        <f t="shared" si="188"/>
        <v>3.5623409669211195</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15733</v>
      </c>
      <c r="E716" s="244">
        <v>47135.06</v>
      </c>
      <c r="F716" s="54">
        <f t="shared" si="188"/>
        <v>299.59359308459926</v>
      </c>
    </row>
    <row r="717" spans="1:6" ht="12.75" customHeight="1" x14ac:dyDescent="0.2">
      <c r="A717" s="55">
        <v>31215</v>
      </c>
      <c r="B717" s="87" t="s">
        <v>1410</v>
      </c>
      <c r="C717" s="52" t="s">
        <v>1411</v>
      </c>
      <c r="D717" s="244">
        <v>21268</v>
      </c>
      <c r="E717" s="244">
        <v>3616.55</v>
      </c>
      <c r="F717" s="54">
        <f t="shared" si="188"/>
        <v>17.004654880571753</v>
      </c>
    </row>
    <row r="718" spans="1:6" ht="12.75" customHeight="1" x14ac:dyDescent="0.2">
      <c r="A718" s="55">
        <v>32121</v>
      </c>
      <c r="B718" s="87" t="s">
        <v>1412</v>
      </c>
      <c r="C718" s="52" t="s">
        <v>1413</v>
      </c>
      <c r="D718" s="244">
        <v>152246</v>
      </c>
      <c r="E718" s="244">
        <v>160313.85</v>
      </c>
      <c r="F718" s="54">
        <f t="shared" si="188"/>
        <v>105.29921968393259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8185</v>
      </c>
      <c r="E720" s="244">
        <v>24000</v>
      </c>
      <c r="F720" s="54">
        <f t="shared" si="188"/>
        <v>293.21930360415394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5584</v>
      </c>
      <c r="E722" s="244">
        <v>3311</v>
      </c>
      <c r="F722" s="54">
        <f t="shared" si="188"/>
        <v>59.294412607449857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v>0</v>
      </c>
      <c r="F724" s="54" t="str">
        <f t="shared" si="188"/>
        <v>-</v>
      </c>
    </row>
    <row r="725" spans="1:6" ht="12.75" customHeight="1" x14ac:dyDescent="0.2">
      <c r="A725" s="55">
        <v>32911</v>
      </c>
      <c r="B725" s="87" t="s">
        <v>1426</v>
      </c>
      <c r="C725" s="52" t="s">
        <v>1427</v>
      </c>
      <c r="D725" s="244">
        <v>1760</v>
      </c>
      <c r="E725" s="244">
        <v>2440</v>
      </c>
      <c r="F725" s="54">
        <f t="shared" ref="F725:F979" si="190">IF(D725&lt;&gt;0,IF(E725/D725&gt;=100,"&gt;&gt;100",E725/D725*100),"-")</f>
        <v>138.63636363636365</v>
      </c>
    </row>
    <row r="726" spans="1:6" ht="12.75" customHeight="1" x14ac:dyDescent="0.2">
      <c r="A726" s="55" t="s">
        <v>1428</v>
      </c>
      <c r="B726" s="87" t="s">
        <v>1429</v>
      </c>
      <c r="C726" s="52" t="s">
        <v>1428</v>
      </c>
      <c r="D726" s="244">
        <v>7560</v>
      </c>
      <c r="E726" s="244">
        <v>9244.42</v>
      </c>
      <c r="F726" s="54">
        <f t="shared" si="190"/>
        <v>122.28068783068784</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1000</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294" sqref="E29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18060199.429999996</v>
      </c>
      <c r="E6" s="231">
        <f t="shared" si="0"/>
        <v>17970145.829999998</v>
      </c>
      <c r="F6" s="232">
        <f t="shared" ref="F6:F260" si="1">IF(D6&gt;0,IF(E6/D6&gt;=100,"&gt;&gt;100",E6/D6*100),"-")</f>
        <v>99.501369847276393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17209315.769999996</v>
      </c>
      <c r="E7" s="106">
        <f t="shared" si="2"/>
        <v>16848662.379999999</v>
      </c>
      <c r="F7" s="95">
        <f t="shared" si="1"/>
        <v>97.904313019645429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8679851.5499999989</v>
      </c>
      <c r="E8" s="106">
        <f>E9+E10-E11</f>
        <v>8679851.5499999989</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8644654.2799999993</v>
      </c>
      <c r="E9" s="249">
        <v>8644654.2799999993</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35197.269999999997</v>
      </c>
      <c r="E10" s="249">
        <v>35197.269999999997</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8529464.2199999988</v>
      </c>
      <c r="E12" s="106">
        <f t="shared" si="3"/>
        <v>8168810.830000001</v>
      </c>
      <c r="F12" s="95">
        <f t="shared" si="1"/>
        <v>95.771675914246373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7678007.3599999994</v>
      </c>
      <c r="E13" s="106">
        <f t="shared" si="4"/>
        <v>7361668.370000001</v>
      </c>
      <c r="F13" s="95">
        <f t="shared" si="1"/>
        <v>95.879933748852281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21083640.82</v>
      </c>
      <c r="E15" s="249">
        <v>21083640.82</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13405633.460000001</v>
      </c>
      <c r="E18" s="249">
        <v>13721972.449999999</v>
      </c>
      <c r="F18" s="95">
        <f t="shared" si="1"/>
        <v>102.35974667623053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280737.54000000004</v>
      </c>
      <c r="E19" s="106">
        <f t="shared" si="5"/>
        <v>216885.40000000014</v>
      </c>
      <c r="F19" s="95">
        <f t="shared" si="1"/>
        <v>77.255574726486572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1044322.85</v>
      </c>
      <c r="E20" s="249">
        <v>1058712.3500000001</v>
      </c>
      <c r="F20" s="95">
        <f t="shared" si="1"/>
        <v>101.3778784980143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33840.79</v>
      </c>
      <c r="E21" s="249">
        <v>33840.79</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20517.8</v>
      </c>
      <c r="E22" s="249">
        <v>20517.8</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334946.53999999998</v>
      </c>
      <c r="E26" s="249">
        <v>334946.53999999998</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1152890.44</v>
      </c>
      <c r="E28" s="249">
        <v>1231132.08</v>
      </c>
      <c r="F28" s="95">
        <f t="shared" si="1"/>
        <v>106.7865633442151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546656.94999999995</v>
      </c>
      <c r="E35" s="106">
        <f t="shared" si="7"/>
        <v>566194.68999999994</v>
      </c>
      <c r="F35" s="95">
        <f t="shared" si="1"/>
        <v>103.57404035565632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546656.94999999995</v>
      </c>
      <c r="E36" s="249">
        <v>566194.68999999994</v>
      </c>
      <c r="F36" s="95">
        <f t="shared" si="1"/>
        <v>103.57404035565632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24062.37</v>
      </c>
      <c r="E45" s="106">
        <f t="shared" si="9"/>
        <v>24062.37</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24062.37</v>
      </c>
      <c r="E47" s="249">
        <v>24062.37</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298971.74</v>
      </c>
      <c r="E54" s="249">
        <v>301133.24</v>
      </c>
      <c r="F54" s="95">
        <f t="shared" si="1"/>
        <v>100.72297803130155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298971.74</v>
      </c>
      <c r="E55" s="249">
        <v>301133.24</v>
      </c>
      <c r="F55" s="95">
        <f t="shared" si="1"/>
        <v>100.72297803130155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850883.66</v>
      </c>
      <c r="E68" s="106">
        <f t="shared" si="13"/>
        <v>1121483.45</v>
      </c>
      <c r="F68" s="95">
        <f t="shared" si="1"/>
        <v>131.80220783649787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63090.35</v>
      </c>
      <c r="E69" s="106">
        <f t="shared" si="14"/>
        <v>316115.61</v>
      </c>
      <c r="F69" s="95">
        <f t="shared" si="1"/>
        <v>501.05223699028454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62436.53</v>
      </c>
      <c r="E70" s="106">
        <f t="shared" si="15"/>
        <v>316115.61</v>
      </c>
      <c r="F70" s="95">
        <f t="shared" si="1"/>
        <v>506.29913289543794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62436.53</v>
      </c>
      <c r="E72" s="249">
        <v>316115.61</v>
      </c>
      <c r="F72" s="95">
        <f t="shared" si="1"/>
        <v>506.29913289543794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653.82000000000005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148066.57</v>
      </c>
      <c r="E78" s="106">
        <f>E79+SUM(E82:E84)-E85+E86</f>
        <v>147594.12</v>
      </c>
      <c r="F78" s="95">
        <f t="shared" si="1"/>
        <v>99.680920548102108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3850</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144216.57</v>
      </c>
      <c r="E86" s="249">
        <v>147594.12</v>
      </c>
      <c r="F86" s="95">
        <f t="shared" si="1"/>
        <v>102.34199856507473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14121.46</v>
      </c>
      <c r="E146" s="106">
        <f t="shared" si="26"/>
        <v>3920</v>
      </c>
      <c r="F146" s="95">
        <f t="shared" si="1"/>
        <v>27.759169377670585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171.46</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171.46</v>
      </c>
      <c r="E155" s="249">
        <v>0</v>
      </c>
      <c r="F155" s="95">
        <f t="shared" si="1"/>
        <v>0</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v>13950</v>
      </c>
      <c r="E158" s="249">
        <v>3920</v>
      </c>
      <c r="F158" s="95">
        <f t="shared" si="1"/>
        <v>28.10035842293907</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625605.28</v>
      </c>
      <c r="E170" s="106">
        <f t="shared" si="29"/>
        <v>653853.72</v>
      </c>
      <c r="F170" s="95">
        <f t="shared" si="1"/>
        <v>104.5153774916989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1951</v>
      </c>
      <c r="E171" s="249">
        <v>0</v>
      </c>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623654.28</v>
      </c>
      <c r="E173" s="249">
        <v>653853.72</v>
      </c>
      <c r="F173" s="95">
        <f t="shared" si="1"/>
        <v>104.84233668692211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18060199.43</v>
      </c>
      <c r="E175" s="106">
        <f t="shared" si="30"/>
        <v>17970145.829999998</v>
      </c>
      <c r="F175" s="95">
        <f t="shared" si="1"/>
        <v>99.501369847276365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1255710.9300000002</v>
      </c>
      <c r="E176" s="106">
        <f t="shared" si="31"/>
        <v>899348.75</v>
      </c>
      <c r="F176" s="95">
        <f t="shared" si="1"/>
        <v>71.620683432292807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1246240.8500000001</v>
      </c>
      <c r="E177" s="106">
        <f t="shared" si="32"/>
        <v>893696.75</v>
      </c>
      <c r="F177" s="95">
        <f t="shared" si="1"/>
        <v>71.71139912481604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618625.34</v>
      </c>
      <c r="E178" s="249">
        <v>660646.89</v>
      </c>
      <c r="F178" s="95">
        <f t="shared" si="1"/>
        <v>106.79273015230835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70466.89</v>
      </c>
      <c r="E179" s="249">
        <v>105627.73</v>
      </c>
      <c r="F179" s="95">
        <f t="shared" si="1"/>
        <v>149.89696579485769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2464.48</v>
      </c>
      <c r="E180" s="106">
        <f t="shared" si="33"/>
        <v>791.07</v>
      </c>
      <c r="F180" s="95">
        <f t="shared" si="1"/>
        <v>32.098860611569172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2464.48</v>
      </c>
      <c r="E183" s="249">
        <v>791.07</v>
      </c>
      <c r="F183" s="95">
        <f t="shared" si="1"/>
        <v>32.098860611569172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554684.14</v>
      </c>
      <c r="E188" s="249">
        <v>126631.06</v>
      </c>
      <c r="F188" s="95">
        <f t="shared" si="1"/>
        <v>22.829399809412255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241.5</v>
      </c>
      <c r="E189" s="249">
        <v>5652</v>
      </c>
      <c r="F189" s="95">
        <f t="shared" si="1"/>
        <v>2340.3726708074532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9228.58</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v>9228.58</v>
      </c>
      <c r="E235" s="249">
        <v>0</v>
      </c>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16804488.5</v>
      </c>
      <c r="E237" s="106">
        <f t="shared" si="41"/>
        <v>17070797.079999998</v>
      </c>
      <c r="F237" s="95">
        <f t="shared" si="1"/>
        <v>101.58474671811639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17336523.969999999</v>
      </c>
      <c r="E238" s="106">
        <f t="shared" si="42"/>
        <v>16975870.579999998</v>
      </c>
      <c r="F238" s="95">
        <f t="shared" si="1"/>
        <v>97.919690298792915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17336523.969999999</v>
      </c>
      <c r="E239" s="106">
        <f t="shared" si="43"/>
        <v>16975870.579999998</v>
      </c>
      <c r="F239" s="95">
        <f t="shared" si="1"/>
        <v>97.919690298792915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16290742.41</v>
      </c>
      <c r="E240" s="249">
        <v>15937597.52</v>
      </c>
      <c r="F240" s="95">
        <f t="shared" si="1"/>
        <v>97.832235750144676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1045781.56</v>
      </c>
      <c r="E241" s="249">
        <v>1038273.06</v>
      </c>
      <c r="F241" s="95">
        <f t="shared" si="1"/>
        <v>99.282020233747488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-565486.51</v>
      </c>
      <c r="E245" s="106">
        <f t="shared" si="45"/>
        <v>75800.099999999977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319662.3</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0</v>
      </c>
      <c r="E247" s="249">
        <v>319662.3</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565486.51</v>
      </c>
      <c r="E250" s="106">
        <f t="shared" si="47"/>
        <v>243862.2</v>
      </c>
      <c r="F250" s="95">
        <f t="shared" si="1"/>
        <v>43.124317855080221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337640.77</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227845.74</v>
      </c>
      <c r="E252" s="249">
        <v>243862.2</v>
      </c>
      <c r="F252" s="95">
        <f t="shared" si="1"/>
        <v>107.02951918258381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33451.040000000001</v>
      </c>
      <c r="E255" s="249">
        <v>19126.400000000001</v>
      </c>
      <c r="F255" s="95">
        <f t="shared" si="1"/>
        <v>57.177295534010305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240420.11</v>
      </c>
      <c r="E259" s="106">
        <f t="shared" si="49"/>
        <v>257385.08</v>
      </c>
      <c r="F259" s="95">
        <f t="shared" si="1"/>
        <v>107.05638559103896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240420.11</v>
      </c>
      <c r="E260" s="250">
        <v>257385.08</v>
      </c>
      <c r="F260" s="99">
        <f t="shared" si="1"/>
        <v>107.05638559103896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171.46</v>
      </c>
      <c r="E264" s="249">
        <v>0</v>
      </c>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13950</v>
      </c>
      <c r="E265" s="249">
        <v>3920</v>
      </c>
      <c r="F265" s="95">
        <f t="shared" si="50"/>
        <v>28.10035842293907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131717.6</v>
      </c>
      <c r="E268" s="249">
        <v>134169.13</v>
      </c>
      <c r="F268" s="95">
        <f t="shared" si="50"/>
        <v>101.86120154026493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94</v>
      </c>
      <c r="E269" s="249">
        <v>9563.2000000000007</v>
      </c>
      <c r="F269" s="95" t="str">
        <f t="shared" si="50"/>
        <v>&gt;&gt;100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8543.18</v>
      </c>
      <c r="E271" s="249">
        <v>0</v>
      </c>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554684.14</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691556.71</v>
      </c>
      <c r="E288" s="249">
        <v>893696.75</v>
      </c>
      <c r="F288" s="95">
        <f t="shared" si="50"/>
        <v>129.22971277366392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241.5</v>
      </c>
      <c r="E290" s="249">
        <v>5652</v>
      </c>
      <c r="F290" s="95">
        <f t="shared" si="50"/>
        <v>2340.3726708074532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8735823.7599999998</v>
      </c>
      <c r="E114" s="83">
        <f t="shared" si="22"/>
        <v>9112814.7899999991</v>
      </c>
      <c r="F114" s="65">
        <f t="shared" si="1"/>
        <v>104.31546057197471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8694890</v>
      </c>
      <c r="E118" s="83">
        <f t="shared" si="24"/>
        <v>9112814.7899999991</v>
      </c>
      <c r="F118" s="65">
        <f t="shared" si="1"/>
        <v>104.80655637966667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8694890</v>
      </c>
      <c r="E120" s="251">
        <v>9112814.7899999991</v>
      </c>
      <c r="F120" s="65">
        <f t="shared" si="1"/>
        <v>104.80655637966667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40933.760000000002</v>
      </c>
      <c r="E126" s="251"/>
      <c r="F126" s="65">
        <f t="shared" si="1"/>
        <v>0</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8735823.7599999998</v>
      </c>
      <c r="E141" s="108">
        <f t="shared" si="28"/>
        <v>9112814.7899999991</v>
      </c>
      <c r="F141" s="84">
        <f t="shared" si="1"/>
        <v>104.31546057197471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6" workbookViewId="0">
      <selection activeCell="D36" sqref="D3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1255710.93</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9135126.7700000014</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9113513.5300000012</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8009845.6100000003</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1053261.78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38377.760000000002</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12028.38</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21613.24</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9491488.9499999993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9475286.209999999</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7967824.0599999996</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1018100.94</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40051.17</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449310.04</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16202.74</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899348.75000000186</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899348.75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126631.06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767065.69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5652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18282</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1</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2023-01-31T09:20:26Z</cp:lastPrinted>
  <dcterms:created xsi:type="dcterms:W3CDTF">2022-04-01T05:14:30Z</dcterms:created>
  <dcterms:modified xsi:type="dcterms:W3CDTF">2023-02-01T08:04:54Z</dcterms:modified>
</cp:coreProperties>
</file>